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1.113\02経営総務課\004経理係\0001庶務\○他課受信文書\２３年度以降（機構改革後）\財政課\R03\04.01.25【財政課より転送】公営企業に係る経営比較分析表（令和２年度決算）の分析等について\回答\"/>
    </mc:Choice>
  </mc:AlternateContent>
  <workbookProtection workbookAlgorithmName="SHA-512" workbookHashValue="tutmJ1eaduQZ8hQbeX153IzgoJBroGLNzdhkMUAK4YQuKKy4xeJPmK2T3NfqIxl00RXgGOA0lDTotFnf6ClynA==" workbookSaltValue="qp1H3NHZ7+J9ZxWPJ9kFW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<sst xmlns="http://schemas.openxmlformats.org/spreadsheetml/2006/main" count="236" uniqueCount="118">
  <si>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</si>
  <si>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</si>
  <si>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</si>
  <si>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</si>
  <si>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</si>
  <si>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</si>
  <si>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</si>
  <si>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</si>
  <si>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</si>
  <si>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</si>
  <si>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</si>
  <si>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</si>
  <si>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</si>
  <si>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</si>
  <si>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</si>
  <si>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</si>
  <si>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</si>
  <si>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</si>
  <si>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</si>
  <si>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</si>
  <si>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</si>
  <si>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</si>
  <si>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</si>
  <si>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</si>
  <si>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</si>
  <si>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</si>
  <si>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</si>
  <si>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</si>
  <si>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</si>
  <si>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</si>
  <si>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</si>
  <si>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</si>
  <si>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</si>
  <si>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</si>
  <si>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</si>
  <si>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</si>
  <si>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</si>
  <si>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</si>
  <si>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</si>
  <si>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</si>
  <si>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</si>
  <si>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</si>
  <si>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</si>
  <si>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</si>
  <si>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</si>
  <si>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</si>
  <si>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</si>
  <si>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</si>
  <si>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</si>
  <si>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</si>
  <si>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</si>
  <si>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</si>
  <si>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</si>
  <si>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</si>
  <si>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</si>
  <si>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</si>
  <si>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</si>
  <si>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</si>
  <si>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</si>
  <si>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</si>
  <si>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</si>
  <si>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</si>
  <si>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</si>
  <si>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</si>
  <si>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</si>
  <si>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</si>
  <si>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</si>
  <si>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</si>
  <si>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</si>
  <si>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</si>
  <si>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</si>
  <si>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</si>
  <si>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</si>
  <si>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</si>
  <si>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</si>
  <si>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</si>
  <si>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</si>
  <si>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</si>
  <si>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</si>
  <si>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</si>
  <si>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</si>
  <si>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</si>
  <si>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</si>
  <si>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</si>
  <si>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</si>
  <si>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</si>
  <si>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</si>
  <si>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</si>
  <si>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</si>
  <si>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</si>
  <si>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</si>
  <si>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</si>
  <si>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</si>
  <si>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</si>
  <si>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</si>
  <si>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</si>
  <si>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座間市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</si>
  <si>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</si>
  <si>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</si>
  <si>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</si>
  <si>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</si>
  <si>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</si>
  <si>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</si>
  <si>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</si>
  <si>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</si>
  <si>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</si>
  <si>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</si>
  <si>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</si>
  <si>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</si>
  <si>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</si>
  <si>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</si>
  <si>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</si>
  <si>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</si>
  <si>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</si>
  <si>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</si>
  <si>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28年４月、平成31年４月の２度にわたって使用料改定を行ったことで使用料収入が増加し、経常収支比率、経費回収率共に100％以上を確保できています。一方で、過年度の下水道整備に充てられた企業債の償還金が高額であり、財源の一部を基準外一般会計繰入金により賄っている状況です。
　今後は、公営企業における独立採算の原則に鑑み、基準外一般会計繰入金の削減に向けて取り組む必要があります。
　また、汚水処理原価について、直近４年間では平成28年度以降、有収水量が増加傾向にあるため、年々減少傾向となっています。全国類似団体平均値と比較すると、同程度ですが、今後施設の老朽化等による費用の増大が予測されることから、引き続き事業の効率化を進める必要があります。</t>
    <rPh sb="1" eb="3">
      <t>ヘイセイ</t>
    </rPh>
    <rPh sb="5" eb="6">
      <t>ネン</t>
    </rPh>
    <rPh sb="7" eb="8">
      <t>ガツ</t>
    </rPh>
    <rPh sb="9" eb="11">
      <t>ヘイセイ</t>
    </rPh>
    <rPh sb="13" eb="14">
      <t>ネン</t>
    </rPh>
    <rPh sb="15" eb="16">
      <t>ガツ</t>
    </rPh>
    <rPh sb="18" eb="19">
      <t>ド</t>
    </rPh>
    <rPh sb="24" eb="27">
      <t>シヨウリョウ</t>
    </rPh>
    <rPh sb="27" eb="29">
      <t>カイテイ</t>
    </rPh>
    <rPh sb="30" eb="31">
      <t>オコナ</t>
    </rPh>
    <rPh sb="36" eb="39">
      <t>シヨウリョウ</t>
    </rPh>
    <rPh sb="39" eb="41">
      <t>シュウニュウ</t>
    </rPh>
    <rPh sb="42" eb="44">
      <t>ゾウカ</t>
    </rPh>
    <rPh sb="46" eb="48">
      <t>ケイジョウ</t>
    </rPh>
    <rPh sb="48" eb="50">
      <t>シュウシ</t>
    </rPh>
    <rPh sb="50" eb="52">
      <t>ヒリツ</t>
    </rPh>
    <rPh sb="53" eb="55">
      <t>ケイヒ</t>
    </rPh>
    <rPh sb="55" eb="57">
      <t>カイシュウ</t>
    </rPh>
    <rPh sb="57" eb="58">
      <t>リツ</t>
    </rPh>
    <rPh sb="58" eb="59">
      <t>トモ</t>
    </rPh>
    <rPh sb="64" eb="66">
      <t>イジョウ</t>
    </rPh>
    <rPh sb="67" eb="69">
      <t>カクホ</t>
    </rPh>
    <rPh sb="76" eb="78">
      <t>イッポウ</t>
    </rPh>
    <rPh sb="80" eb="83">
      <t>カネンド</t>
    </rPh>
    <rPh sb="84" eb="87">
      <t>ゲスイドウ</t>
    </rPh>
    <rPh sb="87" eb="89">
      <t>セイビ</t>
    </rPh>
    <rPh sb="90" eb="91">
      <t>ア</t>
    </rPh>
    <rPh sb="95" eb="97">
      <t>キギョウ</t>
    </rPh>
    <rPh sb="97" eb="98">
      <t>サイ</t>
    </rPh>
    <rPh sb="99" eb="101">
      <t>ショウカン</t>
    </rPh>
    <rPh sb="101" eb="102">
      <t>キン</t>
    </rPh>
    <rPh sb="103" eb="105">
      <t>コウガク</t>
    </rPh>
    <rPh sb="109" eb="111">
      <t>ザイゲン</t>
    </rPh>
    <rPh sb="112" eb="114">
      <t>イチブ</t>
    </rPh>
    <rPh sb="115" eb="117">
      <t>キジュン</t>
    </rPh>
    <rPh sb="117" eb="118">
      <t>ガイ</t>
    </rPh>
    <rPh sb="118" eb="120">
      <t>イッパン</t>
    </rPh>
    <rPh sb="120" eb="122">
      <t>カイケイ</t>
    </rPh>
    <rPh sb="122" eb="124">
      <t>クリイレ</t>
    </rPh>
    <rPh sb="124" eb="125">
      <t>キン</t>
    </rPh>
    <rPh sb="128" eb="129">
      <t>マカナ</t>
    </rPh>
    <rPh sb="133" eb="135">
      <t>ジョウキョウ</t>
    </rPh>
    <rPh sb="140" eb="142">
      <t>コンゴ</t>
    </rPh>
    <rPh sb="144" eb="146">
      <t>コウエイ</t>
    </rPh>
    <rPh sb="146" eb="148">
      <t>キギョウ</t>
    </rPh>
    <rPh sb="152" eb="154">
      <t>ドクリツ</t>
    </rPh>
    <rPh sb="154" eb="156">
      <t>サイサン</t>
    </rPh>
    <rPh sb="157" eb="159">
      <t>ゲンソク</t>
    </rPh>
    <rPh sb="160" eb="161">
      <t>カンガ</t>
    </rPh>
    <rPh sb="163" eb="165">
      <t>キジュン</t>
    </rPh>
    <rPh sb="165" eb="166">
      <t>ガイ</t>
    </rPh>
    <rPh sb="166" eb="168">
      <t>イッパン</t>
    </rPh>
    <rPh sb="168" eb="170">
      <t>カイケイ</t>
    </rPh>
    <rPh sb="170" eb="172">
      <t>クリイレ</t>
    </rPh>
    <rPh sb="172" eb="173">
      <t>キン</t>
    </rPh>
    <rPh sb="174" eb="176">
      <t>サクゲン</t>
    </rPh>
    <rPh sb="177" eb="178">
      <t>ム</t>
    </rPh>
    <rPh sb="180" eb="181">
      <t>ト</t>
    </rPh>
    <rPh sb="182" eb="183">
      <t>ク</t>
    </rPh>
    <rPh sb="184" eb="186">
      <t>ヒツヨウ</t>
    </rPh>
    <rPh sb="197" eb="199">
      <t>オスイ</t>
    </rPh>
    <rPh sb="199" eb="201">
      <t>ショリ</t>
    </rPh>
    <rPh sb="201" eb="203">
      <t>ゲンカ</t>
    </rPh>
    <rPh sb="208" eb="210">
      <t>チョッキン</t>
    </rPh>
    <rPh sb="211" eb="213">
      <t>ネンカン</t>
    </rPh>
    <rPh sb="215" eb="217">
      <t>ヘイセイ</t>
    </rPh>
    <rPh sb="219" eb="221">
      <t>ネンド</t>
    </rPh>
    <rPh sb="221" eb="223">
      <t>イコウ</t>
    </rPh>
    <rPh sb="224" eb="228">
      <t>ユウシュウスイリョウ</t>
    </rPh>
    <rPh sb="229" eb="231">
      <t>ゾウカ</t>
    </rPh>
    <rPh sb="231" eb="233">
      <t>ケイコウ</t>
    </rPh>
    <rPh sb="239" eb="241">
      <t>ネンネン</t>
    </rPh>
    <rPh sb="241" eb="243">
      <t>ゲンショウ</t>
    </rPh>
    <rPh sb="243" eb="245">
      <t>ケイコウ</t>
    </rPh>
    <rPh sb="253" eb="255">
      <t>ゼンコク</t>
    </rPh>
    <rPh sb="255" eb="257">
      <t>ルイジ</t>
    </rPh>
    <rPh sb="257" eb="259">
      <t>ダンタイ</t>
    </rPh>
    <rPh sb="259" eb="261">
      <t>ヘイキン</t>
    </rPh>
    <rPh sb="261" eb="262">
      <t>チ</t>
    </rPh>
    <rPh sb="263" eb="265">
      <t>ヒカク</t>
    </rPh>
    <rPh sb="269" eb="272">
      <t>ドウテイド</t>
    </rPh>
    <rPh sb="276" eb="278">
      <t>コンゴ</t>
    </rPh>
    <rPh sb="278" eb="280">
      <t>シセツ</t>
    </rPh>
    <rPh sb="281" eb="284">
      <t>ロウキュウカ</t>
    </rPh>
    <rPh sb="284" eb="285">
      <t>トウ</t>
    </rPh>
    <rPh sb="288" eb="290">
      <t>ヒヨウ</t>
    </rPh>
    <rPh sb="291" eb="293">
      <t>ゾウダイ</t>
    </rPh>
    <rPh sb="294" eb="296">
      <t>ヨソク</t>
    </rPh>
    <rPh sb="304" eb="305">
      <t>ヒ</t>
    </rPh>
    <rPh sb="306" eb="307">
      <t>ツヅ</t>
    </rPh>
    <rPh sb="308" eb="310">
      <t>ジギョウ</t>
    </rPh>
    <rPh sb="311" eb="313">
      <t>コウリツ</t>
    </rPh>
    <rPh sb="313" eb="314">
      <t>カ</t>
    </rPh>
    <rPh sb="315" eb="316">
      <t>スス</t>
    </rPh>
    <rPh sb="318" eb="320">
      <t>ヒツヨウ</t>
    </rPh>
    <phoneticPr fontId="4"/>
  </si>
  <si>
    <t>　本市においては、昭和48年度から下水道施設の整備を開始しているため、現状では老朽化の状況に係る指標には表れてませんが、今後、老朽化した施設の増加、それに伴う維持管理、更新事業の増大が見込まれます。
　今後も、計画的な点検、調査や効率的な改築・更新を実施することが重要です。</t>
    <rPh sb="1" eb="3">
      <t>ホンシ</t>
    </rPh>
    <rPh sb="9" eb="11">
      <t>ショウワ</t>
    </rPh>
    <rPh sb="13" eb="14">
      <t>ネン</t>
    </rPh>
    <rPh sb="14" eb="15">
      <t>ド</t>
    </rPh>
    <rPh sb="17" eb="20">
      <t>ゲスイドウ</t>
    </rPh>
    <rPh sb="20" eb="22">
      <t>シセツ</t>
    </rPh>
    <rPh sb="23" eb="25">
      <t>セイビ</t>
    </rPh>
    <rPh sb="26" eb="28">
      <t>カイシ</t>
    </rPh>
    <rPh sb="35" eb="37">
      <t>ゲンジョウ</t>
    </rPh>
    <rPh sb="39" eb="42">
      <t>ロウキュウカ</t>
    </rPh>
    <rPh sb="43" eb="45">
      <t>ジョウキョウ</t>
    </rPh>
    <rPh sb="46" eb="47">
      <t>カカ</t>
    </rPh>
    <rPh sb="48" eb="50">
      <t>シヒョウ</t>
    </rPh>
    <rPh sb="52" eb="53">
      <t>アラワ</t>
    </rPh>
    <rPh sb="60" eb="62">
      <t>コンゴ</t>
    </rPh>
    <rPh sb="63" eb="66">
      <t>ロウキュウカ</t>
    </rPh>
    <rPh sb="68" eb="70">
      <t>シセツ</t>
    </rPh>
    <rPh sb="71" eb="73">
      <t>ゾウカ</t>
    </rPh>
    <rPh sb="77" eb="78">
      <t>トモナ</t>
    </rPh>
    <rPh sb="79" eb="81">
      <t>イジ</t>
    </rPh>
    <rPh sb="81" eb="83">
      <t>カンリ</t>
    </rPh>
    <rPh sb="84" eb="86">
      <t>コウシン</t>
    </rPh>
    <rPh sb="86" eb="88">
      <t>ジギョウ</t>
    </rPh>
    <rPh sb="89" eb="91">
      <t>ゾウダイ</t>
    </rPh>
    <rPh sb="92" eb="94">
      <t>ミコ</t>
    </rPh>
    <rPh sb="101" eb="103">
      <t>コンゴ</t>
    </rPh>
    <rPh sb="105" eb="108">
      <t>ケイカクテキ</t>
    </rPh>
    <rPh sb="109" eb="111">
      <t>テンケン</t>
    </rPh>
    <rPh sb="112" eb="114">
      <t>チョウサ</t>
    </rPh>
    <rPh sb="115" eb="118">
      <t>コウリツテキ</t>
    </rPh>
    <rPh sb="119" eb="121">
      <t>カイチク</t>
    </rPh>
    <rPh sb="122" eb="124">
      <t>コウシン</t>
    </rPh>
    <rPh sb="125" eb="127">
      <t>ジッシ</t>
    </rPh>
    <rPh sb="132" eb="134">
      <t>ジュウヨウ</t>
    </rPh>
    <phoneticPr fontId="4"/>
  </si>
  <si>
    <t>　本市の公共下水道事業は近年の使用料改定の結果、使用料収入が増加し、汚水処理にかかる費用を使用料収入で賄うことができています。一方で、過年度の下水道投資に充てられた企業債の償還金が多額なため、財源の一部を基準外一般会計繰入金により賄っている状況です。企業債残高は、年々減少傾向にありますが、今後も汚水施設に係る整備や老朽化した施設の更新事業等に伴う企業債発行が見込まれることから、長期的な視点で下水道施設全体の管理を最適化することを目的に、令和元年度に策定した「座間市下水道ストックマネジメント計画」に基づき投資の効率化、平準化への取組を行います。</t>
    <rPh sb="1" eb="3">
      <t>ホンシ</t>
    </rPh>
    <rPh sb="4" eb="6">
      <t>コウキョウ</t>
    </rPh>
    <rPh sb="6" eb="9">
      <t>ゲスイドウ</t>
    </rPh>
    <rPh sb="9" eb="11">
      <t>ジギョウ</t>
    </rPh>
    <rPh sb="12" eb="14">
      <t>キンネン</t>
    </rPh>
    <rPh sb="15" eb="20">
      <t>シヨウリョウカイテイ</t>
    </rPh>
    <rPh sb="21" eb="23">
      <t>ケッカ</t>
    </rPh>
    <rPh sb="24" eb="27">
      <t>シヨウリョウ</t>
    </rPh>
    <rPh sb="27" eb="29">
      <t>シュウニュウ</t>
    </rPh>
    <rPh sb="30" eb="32">
      <t>ゾウカ</t>
    </rPh>
    <rPh sb="34" eb="36">
      <t>オスイ</t>
    </rPh>
    <rPh sb="36" eb="38">
      <t>ショリ</t>
    </rPh>
    <rPh sb="42" eb="44">
      <t>ヒヨウ</t>
    </rPh>
    <rPh sb="45" eb="48">
      <t>シヨウリョウ</t>
    </rPh>
    <rPh sb="48" eb="50">
      <t>シュウニュウ</t>
    </rPh>
    <rPh sb="51" eb="52">
      <t>マカナ</t>
    </rPh>
    <rPh sb="63" eb="65">
      <t>イッポウ</t>
    </rPh>
    <rPh sb="67" eb="70">
      <t>カネンド</t>
    </rPh>
    <rPh sb="71" eb="74">
      <t>ゲスイドウ</t>
    </rPh>
    <rPh sb="74" eb="76">
      <t>トウシ</t>
    </rPh>
    <rPh sb="77" eb="78">
      <t>ア</t>
    </rPh>
    <rPh sb="82" eb="84">
      <t>キギョウ</t>
    </rPh>
    <rPh sb="84" eb="85">
      <t>サイ</t>
    </rPh>
    <rPh sb="86" eb="88">
      <t>ショウカン</t>
    </rPh>
    <rPh sb="88" eb="89">
      <t>キン</t>
    </rPh>
    <rPh sb="90" eb="92">
      <t>タガク</t>
    </rPh>
    <rPh sb="96" eb="98">
      <t>ザイゲン</t>
    </rPh>
    <rPh sb="99" eb="101">
      <t>イチブ</t>
    </rPh>
    <rPh sb="102" eb="112">
      <t>キジュンガイイッパンカイケイクリイレキン</t>
    </rPh>
    <rPh sb="115" eb="116">
      <t>マカナ</t>
    </rPh>
    <rPh sb="120" eb="122">
      <t>ジョウキョウ</t>
    </rPh>
    <rPh sb="125" eb="127">
      <t>キギョウ</t>
    </rPh>
    <rPh sb="127" eb="128">
      <t>サイ</t>
    </rPh>
    <rPh sb="128" eb="130">
      <t>ザンダカ</t>
    </rPh>
    <rPh sb="132" eb="134">
      <t>ネンネン</t>
    </rPh>
    <rPh sb="134" eb="136">
      <t>ゲンショウ</t>
    </rPh>
    <rPh sb="136" eb="138">
      <t>ケイコウ</t>
    </rPh>
    <rPh sb="145" eb="147">
      <t>コンゴ</t>
    </rPh>
    <rPh sb="148" eb="150">
      <t>オスイ</t>
    </rPh>
    <rPh sb="150" eb="152">
      <t>シセツ</t>
    </rPh>
    <rPh sb="153" eb="154">
      <t>カカ</t>
    </rPh>
    <rPh sb="155" eb="157">
      <t>セイビ</t>
    </rPh>
    <rPh sb="158" eb="161">
      <t>ロウキュウカ</t>
    </rPh>
    <rPh sb="163" eb="165">
      <t>シセツ</t>
    </rPh>
    <rPh sb="166" eb="168">
      <t>コウシン</t>
    </rPh>
    <rPh sb="168" eb="170">
      <t>ジギョウ</t>
    </rPh>
    <rPh sb="170" eb="171">
      <t>トウ</t>
    </rPh>
    <rPh sb="172" eb="173">
      <t>トモナ</t>
    </rPh>
    <rPh sb="174" eb="176">
      <t>キギョウ</t>
    </rPh>
    <rPh sb="176" eb="177">
      <t>サイ</t>
    </rPh>
    <rPh sb="177" eb="179">
      <t>ハッコウ</t>
    </rPh>
    <rPh sb="180" eb="182">
      <t>ミコ</t>
    </rPh>
    <rPh sb="190" eb="193">
      <t>チョウキテキ</t>
    </rPh>
    <rPh sb="194" eb="196">
      <t>シテン</t>
    </rPh>
    <rPh sb="197" eb="200">
      <t>ゲスイドウ</t>
    </rPh>
    <rPh sb="200" eb="202">
      <t>シセツ</t>
    </rPh>
    <rPh sb="202" eb="204">
      <t>ゼンタイ</t>
    </rPh>
    <rPh sb="205" eb="207">
      <t>カンリ</t>
    </rPh>
    <rPh sb="208" eb="211">
      <t>サイテキカ</t>
    </rPh>
    <rPh sb="216" eb="218">
      <t>モクテキ</t>
    </rPh>
    <rPh sb="220" eb="222">
      <t>レイワ</t>
    </rPh>
    <rPh sb="222" eb="224">
      <t>ガンネン</t>
    </rPh>
    <rPh sb="224" eb="225">
      <t>ド</t>
    </rPh>
    <rPh sb="226" eb="228">
      <t>サクテイ</t>
    </rPh>
    <rPh sb="231" eb="234">
      <t>ザマシ</t>
    </rPh>
    <rPh sb="234" eb="237">
      <t>ゲスイドウ</t>
    </rPh>
    <rPh sb="247" eb="249">
      <t>ケイカク</t>
    </rPh>
    <rPh sb="251" eb="252">
      <t>モト</t>
    </rPh>
    <rPh sb="254" eb="256">
      <t>トウシ</t>
    </rPh>
    <rPh sb="257" eb="260">
      <t>コウリツカ</t>
    </rPh>
    <rPh sb="261" eb="264">
      <t>ヘイジュンカ</t>
    </rPh>
    <rPh sb="266" eb="268">
      <t>トリクミ</t>
    </rPh>
    <rPh sb="269" eb="27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</si>
</sst>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0.06</c:v>
                </c:pt>
                <c:pt idx="1">
                  <c:v>0.05</c:v>
                </c:pt>
                <c:pt idx="2">
                  <c:v>0.11</c:v>
                </c:pt>
                <c:pt idx="3">
                  <c:v>0.06</c:v>
                </c:pt>
                <c:pt idx="4">
                  <c:v>0.01</c:v>
                </c:pt>
              </c:numCache>
            </c:numRef>
          </c:val>
          <c:extLst>
            <c:ext xmlns:c16="http://schemas.microsoft.com/office/drawing/2014/chart" uri="{C3380CC4-5D6E-409C-BE32-E72D297353CC}">
              <c16:uniqueId val="{00000000-9E9D-44EC-A9C4-6AC8D20001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0.16</c:v>
                </c:pt>
                <c:pt idx="3">
                  <c:v>0.16</c:v>
                </c:pt>
                <c:pt idx="4">
                  <c:v>0.14000000000000001</c:v>
                </c:pt>
              </c:numCache>
            </c:numRef>
          </c:val>
          <c:smooth val="0"/>
          <c:extLst>
            <c:ext xmlns:c16="http://schemas.microsoft.com/office/drawing/2014/chart" uri="{C3380CC4-5D6E-409C-BE32-E72D297353CC}">
              <c16:uniqueId val="{00000001-9E9D-44EC-A9C4-6AC8D20001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108.81</c:v>
                </c:pt>
                <c:pt idx="1">
                  <c:v>107.89</c:v>
                </c:pt>
                <c:pt idx="2">
                  <c:v>110.24</c:v>
                </c:pt>
                <c:pt idx="3">
                  <c:v>113.45</c:v>
                </c:pt>
                <c:pt idx="4">
                  <c:v>117.48</c:v>
                </c:pt>
              </c:numCache>
            </c:numRef>
          </c:val>
          <c:extLst>
            <c:ext xmlns:c16="http://schemas.microsoft.com/office/drawing/2014/chart" uri="{C3380CC4-5D6E-409C-BE32-E72D297353CC}">
              <c16:uniqueId val="{00000000-0AA8-4632-BF84-DA60B9B63A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109.82</c:v>
                </c:pt>
                <c:pt idx="1">
                  <c:v>111.25</c:v>
                </c:pt>
                <c:pt idx="2">
                  <c:v>108.87</c:v>
                </c:pt>
                <c:pt idx="3">
                  <c:v>109</c:v>
                </c:pt>
                <c:pt idx="4">
                  <c:v>107.09</c:v>
                </c:pt>
              </c:numCache>
            </c:numRef>
          </c:val>
          <c:smooth val="0"/>
          <c:extLst>
            <c:ext xmlns:c16="http://schemas.microsoft.com/office/drawing/2014/chart" uri="{C3380CC4-5D6E-409C-BE32-E72D297353CC}">
              <c16:uniqueId val="{00000001-0AA8-4632-BF84-DA60B9B63A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3.21</c:v>
                </c:pt>
                <c:pt idx="1">
                  <c:v>6.37</c:v>
                </c:pt>
                <c:pt idx="2">
                  <c:v>9.4499999999999993</c:v>
                </c:pt>
                <c:pt idx="3">
                  <c:v>12.44</c:v>
                </c:pt>
                <c:pt idx="4">
                  <c:v>15.27</c:v>
                </c:pt>
              </c:numCache>
            </c:numRef>
          </c:val>
          <c:extLst>
            <c:ext xmlns:c16="http://schemas.microsoft.com/office/drawing/2014/chart" uri="{C3380CC4-5D6E-409C-BE32-E72D297353CC}">
              <c16:uniqueId val="{00000000-3C43-4589-BB61-7672A1E6C0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25.28</c:v>
                </c:pt>
                <c:pt idx="1">
                  <c:v>28.35</c:v>
                </c:pt>
                <c:pt idx="2">
                  <c:v>25.13</c:v>
                </c:pt>
                <c:pt idx="3">
                  <c:v>24.54</c:v>
                </c:pt>
                <c:pt idx="4">
                  <c:v>23.38</c:v>
                </c:pt>
              </c:numCache>
            </c:numRef>
          </c:val>
          <c:smooth val="0"/>
          <c:extLst>
            <c:ext xmlns:c16="http://schemas.microsoft.com/office/drawing/2014/chart" uri="{C3380CC4-5D6E-409C-BE32-E72D297353CC}">
              <c16:uniqueId val="{00000001-3C43-4589-BB61-7672A1E6C0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quot;-&quot;">
                  <c:v>0.51</c:v>
                </c:pt>
                <c:pt idx="4" formatCode="#,##0.00;&quot;△&quot;#,##0.00;&quot;-&quot;">
                  <c:v>0.51</c:v>
                </c:pt>
              </c:numCache>
            </c:numRef>
          </c:val>
          <c:extLst>
            <c:ext xmlns:c16="http://schemas.microsoft.com/office/drawing/2014/chart" uri="{C3380CC4-5D6E-409C-BE32-E72D297353CC}">
              <c16:uniqueId val="{00000000-AD34-4D0A-993E-D8FE4C930AF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4.08</c:v>
                </c:pt>
                <c:pt idx="1">
                  <c:v>6.7</c:v>
                </c:pt>
                <c:pt idx="2">
                  <c:v>6.4</c:v>
                </c:pt>
                <c:pt idx="3">
                  <c:v>7.66</c:v>
                </c:pt>
                <c:pt idx="4">
                  <c:v>8.1999999999999993</c:v>
                </c:pt>
              </c:numCache>
            </c:numRef>
          </c:val>
          <c:smooth val="0"/>
          <c:extLst>
            <c:ext xmlns:c16="http://schemas.microsoft.com/office/drawing/2014/chart" uri="{C3380CC4-5D6E-409C-BE32-E72D297353CC}">
              <c16:uniqueId val="{00000001-AD34-4D0A-993E-D8FE4C930AF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71-49FA-A096-FE633D7555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0.45</c:v>
                </c:pt>
                <c:pt idx="1">
                  <c:v>0</c:v>
                </c:pt>
                <c:pt idx="2" formatCode="#,##0.00;&quot;△&quot;#,##0.00;&quot;-&quot;">
                  <c:v>0.39</c:v>
                </c:pt>
                <c:pt idx="3" formatCode="#,##0.00;&quot;△&quot;#,##0.00;&quot;-&quot;">
                  <c:v>0.28000000000000003</c:v>
                </c:pt>
                <c:pt idx="4" formatCode="#,##0.00;&quot;△&quot;#,##0.00;&quot;-&quot;">
                  <c:v>0.59</c:v>
                </c:pt>
              </c:numCache>
            </c:numRef>
          </c:val>
          <c:smooth val="0"/>
          <c:extLst>
            <c:ext xmlns:c16="http://schemas.microsoft.com/office/drawing/2014/chart" uri="{C3380CC4-5D6E-409C-BE32-E72D297353CC}">
              <c16:uniqueId val="{00000001-1271-49FA-A096-FE633D7555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20.86</c:v>
                </c:pt>
                <c:pt idx="1">
                  <c:v>32.21</c:v>
                </c:pt>
                <c:pt idx="2">
                  <c:v>32.909999999999997</c:v>
                </c:pt>
                <c:pt idx="3">
                  <c:v>28.8</c:v>
                </c:pt>
                <c:pt idx="4">
                  <c:v>32.04</c:v>
                </c:pt>
              </c:numCache>
            </c:numRef>
          </c:val>
          <c:extLst>
            <c:ext xmlns:c16="http://schemas.microsoft.com/office/drawing/2014/chart" uri="{C3380CC4-5D6E-409C-BE32-E72D297353CC}">
              <c16:uniqueId val="{00000000-7DEF-4503-80FF-3A1B940D37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67.7</c:v>
                </c:pt>
                <c:pt idx="1">
                  <c:v>75.02</c:v>
                </c:pt>
                <c:pt idx="2">
                  <c:v>73.55</c:v>
                </c:pt>
                <c:pt idx="3">
                  <c:v>71.19</c:v>
                </c:pt>
                <c:pt idx="4">
                  <c:v>77.72</c:v>
                </c:pt>
              </c:numCache>
            </c:numRef>
          </c:val>
          <c:smooth val="0"/>
          <c:extLst>
            <c:ext xmlns:c16="http://schemas.microsoft.com/office/drawing/2014/chart" uri="{C3380CC4-5D6E-409C-BE32-E72D297353CC}">
              <c16:uniqueId val="{00000001-7DEF-4503-80FF-3A1B940D37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839.4</c:v>
                </c:pt>
                <c:pt idx="1">
                  <c:v>807.96</c:v>
                </c:pt>
                <c:pt idx="2">
                  <c:v>755.14</c:v>
                </c:pt>
                <c:pt idx="3">
                  <c:v>642.74</c:v>
                </c:pt>
                <c:pt idx="4">
                  <c:v>572.78</c:v>
                </c:pt>
              </c:numCache>
            </c:numRef>
          </c:val>
          <c:extLst>
            <c:ext xmlns:c16="http://schemas.microsoft.com/office/drawing/2014/chart" uri="{C3380CC4-5D6E-409C-BE32-E72D297353CC}">
              <c16:uniqueId val="{00000000-EE52-4339-A201-71009BA184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599.92999999999995</c:v>
                </c:pt>
                <c:pt idx="1">
                  <c:v>573.73</c:v>
                </c:pt>
                <c:pt idx="2">
                  <c:v>514.27</c:v>
                </c:pt>
                <c:pt idx="3">
                  <c:v>517.34</c:v>
                </c:pt>
                <c:pt idx="4">
                  <c:v>485.6</c:v>
                </c:pt>
              </c:numCache>
            </c:numRef>
          </c:val>
          <c:smooth val="0"/>
          <c:extLst>
            <c:ext xmlns:c16="http://schemas.microsoft.com/office/drawing/2014/chart" uri="{C3380CC4-5D6E-409C-BE32-E72D297353CC}">
              <c16:uniqueId val="{00000001-EE52-4339-A201-71009BA184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96.23</c:v>
                </c:pt>
                <c:pt idx="1">
                  <c:v>104.44</c:v>
                </c:pt>
                <c:pt idx="2">
                  <c:v>107.82</c:v>
                </c:pt>
                <c:pt idx="3">
                  <c:v>112.49</c:v>
                </c:pt>
                <c:pt idx="4">
                  <c:v>119.06</c:v>
                </c:pt>
              </c:numCache>
            </c:numRef>
          </c:val>
          <c:extLst>
            <c:ext xmlns:c16="http://schemas.microsoft.com/office/drawing/2014/chart" uri="{C3380CC4-5D6E-409C-BE32-E72D297353CC}">
              <c16:uniqueId val="{00000000-7B89-4E8E-8EDC-E025AF5813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95.76</c:v>
                </c:pt>
                <c:pt idx="1">
                  <c:v>100.74</c:v>
                </c:pt>
                <c:pt idx="2">
                  <c:v>100.34</c:v>
                </c:pt>
                <c:pt idx="3">
                  <c:v>99.89</c:v>
                </c:pt>
                <c:pt idx="4">
                  <c:v>99.95</c:v>
                </c:pt>
              </c:numCache>
            </c:numRef>
          </c:val>
          <c:smooth val="0"/>
          <c:extLst>
            <c:ext xmlns:c16="http://schemas.microsoft.com/office/drawing/2014/chart" uri="{C3380CC4-5D6E-409C-BE32-E72D297353CC}">
              <c16:uniqueId val="{00000001-7B89-4E8E-8EDC-E025AF5813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138.85</c:v>
                </c:pt>
                <c:pt idx="1">
                  <c:v>124.11</c:v>
                </c:pt>
                <c:pt idx="2">
                  <c:v>119.94</c:v>
                </c:pt>
                <c:pt idx="3">
                  <c:v>124.8</c:v>
                </c:pt>
                <c:pt idx="4">
                  <c:v>115.99</c:v>
                </c:pt>
              </c:numCache>
            </c:numRef>
          </c:val>
          <c:extLst>
            <c:ext xmlns:c16="http://schemas.microsoft.com/office/drawing/2014/chart" uri="{C3380CC4-5D6E-409C-BE32-E72D297353CC}">
              <c16:uniqueId val="{00000000-DF30-438E-99E5-58DFEEA570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c:v>
                </c:pt>
                <c:pt idx="1">
                  <c:v>112.75</c:v>
                </c:pt>
                <c:pt idx="2">
                  <c:v>113.49</c:v>
                </c:pt>
                <c:pt idx="3">
                  <c:v>112.4</c:v>
                </c:pt>
                <c:pt idx="4">
                  <c:v>110.21</c:v>
                </c:pt>
              </c:numCache>
            </c:numRef>
          </c:val>
          <c:smooth val="0"/>
          <c:extLst>
            <c:ext xmlns:c16="http://schemas.microsoft.com/office/drawing/2014/chart" uri="{C3380CC4-5D6E-409C-BE32-E72D297353CC}">
              <c16:uniqueId val="{00000001-DF30-438E-99E5-58DFEEA570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8E-43DC-9B10-97D11378A23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64.66</c:v>
                </c:pt>
                <c:pt idx="1">
                  <c:v>64.650000000000006</c:v>
                </c:pt>
                <c:pt idx="2">
                  <c:v>62.96</c:v>
                </c:pt>
                <c:pt idx="3">
                  <c:v>62.97</c:v>
                </c:pt>
                <c:pt idx="4">
                  <c:v>64.930000000000007</c:v>
                </c:pt>
              </c:numCache>
            </c:numRef>
          </c:val>
          <c:smooth val="0"/>
          <c:extLst>
            <c:ext xmlns:c16="http://schemas.microsoft.com/office/drawing/2014/chart" uri="{C3380CC4-5D6E-409C-BE32-E72D297353CC}">
              <c16:uniqueId val="{00000001-F08E-43DC-9B10-97D11378A23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95.35</c:v>
                </c:pt>
                <c:pt idx="1">
                  <c:v>96.69</c:v>
                </c:pt>
                <c:pt idx="2">
                  <c:v>96.93</c:v>
                </c:pt>
                <c:pt idx="3">
                  <c:v>97.1</c:v>
                </c:pt>
                <c:pt idx="4">
                  <c:v>97.27</c:v>
                </c:pt>
              </c:numCache>
            </c:numRef>
          </c:val>
          <c:extLst>
            <c:ext xmlns:c16="http://schemas.microsoft.com/office/drawing/2014/chart" uri="{C3380CC4-5D6E-409C-BE32-E72D297353CC}">
              <c16:uniqueId val="{00000000-A307-4607-97DF-3D1DB6D36F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97.08</c:v>
                </c:pt>
                <c:pt idx="1">
                  <c:v>97.4</c:v>
                </c:pt>
                <c:pt idx="2">
                  <c:v>96.96</c:v>
                </c:pt>
                <c:pt idx="3">
                  <c:v>96.97</c:v>
                </c:pt>
                <c:pt idx="4">
                  <c:v>97.7</c:v>
                </c:pt>
              </c:numCache>
            </c:numRef>
          </c:val>
          <c:smooth val="0"/>
          <c:extLst>
            <c:ext xmlns:c16="http://schemas.microsoft.com/office/drawing/2014/chart" uri="{C3380CC4-5D6E-409C-BE32-E72D297353CC}">
              <c16:uniqueId val="{00000001-A307-4607-97DF-3D1DB6D36F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J68" sqref="BJ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座間市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Aa</v>
      </c>
      <c r="X8" s="49"/>
      <c r="Y8" s="49"/>
      <c r="Z8" s="49"/>
      <c r="AA8" s="49"/>
      <c r="AB8" s="49"/>
      <c r="AC8" s="49"/>
      <c r="AD8" s="50" t="str">
        <f>データ!$M$6</f>
        <v>自治体職員</v>
      </c>
      <c r="AE8" s="50"/>
      <c r="AF8" s="50"/>
      <c r="AG8" s="50"/>
      <c r="AH8" s="50"/>
      <c r="AI8" s="50"/>
      <c r="AJ8" s="50"/>
      <c r="AK8" s="3"/>
      <c r="AL8" s="51">
        <f>データ!S6</f>
        <v>131845</v>
      </c>
      <c r="AM8" s="51"/>
      <c r="AN8" s="51"/>
      <c r="AO8" s="51"/>
      <c r="AP8" s="51"/>
      <c r="AQ8" s="51"/>
      <c r="AR8" s="51"/>
      <c r="AS8" s="51"/>
      <c r="AT8" s="46">
        <f>データ!T6</f>
        <v>17.57</v>
      </c>
      <c r="AU8" s="46"/>
      <c r="AV8" s="46"/>
      <c r="AW8" s="46"/>
      <c r="AX8" s="46"/>
      <c r="AY8" s="46"/>
      <c r="AZ8" s="46"/>
      <c r="BA8" s="46"/>
      <c r="BB8" s="46">
        <f>データ!U6</f>
        <v>7503.98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65.319999999999993</v>
      </c>
      <c r="J10" s="46"/>
      <c r="K10" s="46"/>
      <c r="L10" s="46"/>
      <c r="M10" s="46"/>
      <c r="N10" s="46"/>
      <c r="O10" s="46"/>
      <c r="P10" s="46">
        <f>データ!P6</f>
        <v>97.89</v>
      </c>
      <c r="Q10" s="46"/>
      <c r="R10" s="46"/>
      <c r="S10" s="46"/>
      <c r="T10" s="46"/>
      <c r="U10" s="46"/>
      <c r="V10" s="46"/>
      <c r="W10" s="46">
        <f>データ!Q6</f>
        <v>93.26</v>
      </c>
      <c r="X10" s="46"/>
      <c r="Y10" s="46"/>
      <c r="Z10" s="46"/>
      <c r="AA10" s="46"/>
      <c r="AB10" s="46"/>
      <c r="AC10" s="46"/>
      <c r="AD10" s="51">
        <f>データ!R6</f>
        <v>2634</v>
      </c>
      <c r="AE10" s="51"/>
      <c r="AF10" s="51"/>
      <c r="AG10" s="51"/>
      <c r="AH10" s="51"/>
      <c r="AI10" s="51"/>
      <c r="AJ10" s="51"/>
      <c r="AK10" s="2"/>
      <c r="AL10" s="51">
        <f>データ!V6</f>
        <v>128980</v>
      </c>
      <c r="AM10" s="51"/>
      <c r="AN10" s="51"/>
      <c r="AO10" s="51"/>
      <c r="AP10" s="51"/>
      <c r="AQ10" s="51"/>
      <c r="AR10" s="51"/>
      <c r="AS10" s="51"/>
      <c r="AT10" s="46">
        <f>データ!W6</f>
        <v>12.12</v>
      </c>
      <c r="AU10" s="46"/>
      <c r="AV10" s="46"/>
      <c r="AW10" s="46"/>
      <c r="AX10" s="46"/>
      <c r="AY10" s="46"/>
      <c r="AZ10" s="46"/>
      <c r="BA10" s="46"/>
      <c r="BB10" s="46">
        <f>データ!X6</f>
        <v>10641.91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slJ3YYNqQ9VCTP5My+uKcrnGaLgVkm6gWw831W9a4jcx0wiQGeFxabdrkpYoijGvaaTzhgq36eLptvhxLctrQ==" saltValue="/wuS6r0s+l6ssoP3nrFE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142166</v>
      </c>
      <c r="D6" s="33">
        <f t="shared" si="3"/>
        <v>46</v>
      </c>
      <c r="E6" s="33">
        <f t="shared" si="3"/>
        <v>17</v>
      </c>
      <c r="F6" s="33">
        <f t="shared" si="3"/>
        <v>1</v>
      </c>
      <c r="G6" s="33">
        <f t="shared" si="3"/>
        <v>0</v>
      </c>
      <c r="H6" s="33" t="str">
        <f t="shared" si="3"/>
        <v>神奈川県　座間市</v>
      </c>
      <c r="I6" s="33" t="str">
        <f t="shared" si="3"/>
        <v>法適用</v>
      </c>
      <c r="J6" s="33" t="str">
        <f t="shared" si="3"/>
        <v>下水道事業</v>
      </c>
      <c r="K6" s="33" t="str">
        <f t="shared" si="3"/>
        <v>公共下水道</v>
      </c>
      <c r="L6" s="33" t="str">
        <f t="shared" si="3"/>
        <v>Aa</v>
      </c>
      <c r="M6" s="33" t="str">
        <f t="shared" si="3"/>
        <v>自治体職員</v>
      </c>
      <c r="N6" s="34" t="str">
        <f t="shared" si="3"/>
        <v>-</v>
      </c>
      <c r="O6" s="34">
        <f t="shared" si="3"/>
        <v>65.319999999999993</v>
      </c>
      <c r="P6" s="34">
        <f t="shared" si="3"/>
        <v>97.89</v>
      </c>
      <c r="Q6" s="34">
        <f t="shared" si="3"/>
        <v>93.26</v>
      </c>
      <c r="R6" s="34">
        <f t="shared" si="3"/>
        <v>2634</v>
      </c>
      <c r="S6" s="34">
        <f t="shared" si="3"/>
        <v>131845</v>
      </c>
      <c r="T6" s="34">
        <f t="shared" si="3"/>
        <v>17.57</v>
      </c>
      <c r="U6" s="34">
        <f t="shared" si="3"/>
        <v>7503.98</v>
      </c>
      <c r="V6" s="34">
        <f t="shared" si="3"/>
        <v>128980</v>
      </c>
      <c r="W6" s="34">
        <f t="shared" si="3"/>
        <v>12.12</v>
      </c>
      <c r="X6" s="34">
        <f t="shared" si="3"/>
        <v>10641.91</v>
      </c>
      <c r="Y6" s="35">
        <f>IF(Y7="",NA(),Y7)</f>
        <v>108.81</v>
      </c>
      <c r="Z6" s="35">
        <f t="shared" ref="Z6:AH6" si="4">IF(Z7="",NA(),Z7)</f>
        <v>107.89</v>
      </c>
      <c r="AA6" s="35">
        <f t="shared" si="4"/>
        <v>110.24</v>
      </c>
      <c r="AB6" s="35">
        <f t="shared" si="4"/>
        <v>113.45</v>
      </c>
      <c r="AC6" s="35">
        <f t="shared" si="4"/>
        <v>117.48</v>
      </c>
      <c r="AD6" s="35">
        <f t="shared" si="4"/>
        <v>109.82</v>
      </c>
      <c r="AE6" s="35">
        <f t="shared" si="4"/>
        <v>111.25</v>
      </c>
      <c r="AF6" s="35">
        <f t="shared" si="4"/>
        <v>108.87</v>
      </c>
      <c r="AG6" s="35">
        <f t="shared" si="4"/>
        <v>109</v>
      </c>
      <c r="AH6" s="35">
        <f t="shared" si="4"/>
        <v>107.09</v>
      </c>
      <c r="AI6" s="34" t="str">
        <f>IF(AI7="","",IF(AI7="-","【-】","【"&amp;SUBSTITUTE(TEXT(AI7,"#,##0.00"),"-","△")&amp;"】"))</f>
        <v>【106.67】</v>
      </c>
      <c r="AJ6" s="34">
        <f>IF(AJ7="",NA(),AJ7)</f>
        <v>0</v>
      </c>
      <c r="AK6" s="34">
        <f t="shared" ref="AK6:AS6" si="5">IF(AK7="",NA(),AK7)</f>
        <v>0</v>
      </c>
      <c r="AL6" s="34">
        <f t="shared" si="5"/>
        <v>0</v>
      </c>
      <c r="AM6" s="34">
        <f t="shared" si="5"/>
        <v>0</v>
      </c>
      <c r="AN6" s="34">
        <f t="shared" si="5"/>
        <v>0</v>
      </c>
      <c r="AO6" s="35">
        <f t="shared" si="5"/>
        <v>0.45</v>
      </c>
      <c r="AP6" s="34">
        <f t="shared" si="5"/>
        <v>0</v>
      </c>
      <c r="AQ6" s="35">
        <f t="shared" si="5"/>
        <v>0.39</v>
      </c>
      <c r="AR6" s="35">
        <f t="shared" si="5"/>
        <v>0.28000000000000003</v>
      </c>
      <c r="AS6" s="35">
        <f t="shared" si="5"/>
        <v>0.59</v>
      </c>
      <c r="AT6" s="34" t="str">
        <f>IF(AT7="","",IF(AT7="-","【-】","【"&amp;SUBSTITUTE(TEXT(AT7,"#,##0.00"),"-","△")&amp;"】"))</f>
        <v>【3.64】</v>
      </c>
      <c r="AU6" s="35">
        <f>IF(AU7="",NA(),AU7)</f>
        <v>20.86</v>
      </c>
      <c r="AV6" s="35">
        <f t="shared" ref="AV6:BD6" si="6">IF(AV7="",NA(),AV7)</f>
        <v>32.21</v>
      </c>
      <c r="AW6" s="35">
        <f t="shared" si="6"/>
        <v>32.909999999999997</v>
      </c>
      <c r="AX6" s="35">
        <f t="shared" si="6"/>
        <v>28.8</v>
      </c>
      <c r="AY6" s="35">
        <f t="shared" si="6"/>
        <v>32.04</v>
      </c>
      <c r="AZ6" s="35">
        <f t="shared" si="6"/>
        <v>67.7</v>
      </c>
      <c r="BA6" s="35">
        <f t="shared" si="6"/>
        <v>75.02</v>
      </c>
      <c r="BB6" s="35">
        <f t="shared" si="6"/>
        <v>73.55</v>
      </c>
      <c r="BC6" s="35">
        <f t="shared" si="6"/>
        <v>71.19</v>
      </c>
      <c r="BD6" s="35">
        <f t="shared" si="6"/>
        <v>77.72</v>
      </c>
      <c r="BE6" s="34" t="str">
        <f>IF(BE7="","",IF(BE7="-","【-】","【"&amp;SUBSTITUTE(TEXT(BE7,"#,##0.00"),"-","△")&amp;"】"))</f>
        <v>【67.52】</v>
      </c>
      <c r="BF6" s="35">
        <f>IF(BF7="",NA(),BF7)</f>
        <v>839.4</v>
      </c>
      <c r="BG6" s="35">
        <f t="shared" ref="BG6:BO6" si="7">IF(BG7="",NA(),BG7)</f>
        <v>807.96</v>
      </c>
      <c r="BH6" s="35">
        <f t="shared" si="7"/>
        <v>755.14</v>
      </c>
      <c r="BI6" s="35">
        <f t="shared" si="7"/>
        <v>642.74</v>
      </c>
      <c r="BJ6" s="35">
        <f t="shared" si="7"/>
        <v>572.78</v>
      </c>
      <c r="BK6" s="35">
        <f t="shared" si="7"/>
        <v>599.92999999999995</v>
      </c>
      <c r="BL6" s="35">
        <f t="shared" si="7"/>
        <v>573.73</v>
      </c>
      <c r="BM6" s="35">
        <f t="shared" si="7"/>
        <v>514.27</v>
      </c>
      <c r="BN6" s="35">
        <f t="shared" si="7"/>
        <v>517.34</v>
      </c>
      <c r="BO6" s="35">
        <f t="shared" si="7"/>
        <v>485.6</v>
      </c>
      <c r="BP6" s="34" t="str">
        <f>IF(BP7="","",IF(BP7="-","【-】","【"&amp;SUBSTITUTE(TEXT(BP7,"#,##0.00"),"-","△")&amp;"】"))</f>
        <v>【705.21】</v>
      </c>
      <c r="BQ6" s="35">
        <f>IF(BQ7="",NA(),BQ7)</f>
        <v>96.23</v>
      </c>
      <c r="BR6" s="35">
        <f t="shared" ref="BR6:BZ6" si="8">IF(BR7="",NA(),BR7)</f>
        <v>104.44</v>
      </c>
      <c r="BS6" s="35">
        <f t="shared" si="8"/>
        <v>107.82</v>
      </c>
      <c r="BT6" s="35">
        <f t="shared" si="8"/>
        <v>112.49</v>
      </c>
      <c r="BU6" s="35">
        <f t="shared" si="8"/>
        <v>119.06</v>
      </c>
      <c r="BV6" s="35">
        <f t="shared" si="8"/>
        <v>95.76</v>
      </c>
      <c r="BW6" s="35">
        <f t="shared" si="8"/>
        <v>100.74</v>
      </c>
      <c r="BX6" s="35">
        <f t="shared" si="8"/>
        <v>100.34</v>
      </c>
      <c r="BY6" s="35">
        <f t="shared" si="8"/>
        <v>99.89</v>
      </c>
      <c r="BZ6" s="35">
        <f t="shared" si="8"/>
        <v>99.95</v>
      </c>
      <c r="CA6" s="34" t="str">
        <f>IF(CA7="","",IF(CA7="-","【-】","【"&amp;SUBSTITUTE(TEXT(CA7,"#,##0.00"),"-","△")&amp;"】"))</f>
        <v>【98.96】</v>
      </c>
      <c r="CB6" s="35">
        <f>IF(CB7="",NA(),CB7)</f>
        <v>138.85</v>
      </c>
      <c r="CC6" s="35">
        <f t="shared" ref="CC6:CK6" si="9">IF(CC7="",NA(),CC7)</f>
        <v>124.11</v>
      </c>
      <c r="CD6" s="35">
        <f t="shared" si="9"/>
        <v>119.94</v>
      </c>
      <c r="CE6" s="35">
        <f t="shared" si="9"/>
        <v>124.8</v>
      </c>
      <c r="CF6" s="35">
        <f t="shared" si="9"/>
        <v>115.99</v>
      </c>
      <c r="CG6" s="35">
        <f t="shared" si="9"/>
        <v>119</v>
      </c>
      <c r="CH6" s="35">
        <f t="shared" si="9"/>
        <v>112.75</v>
      </c>
      <c r="CI6" s="35">
        <f t="shared" si="9"/>
        <v>113.49</v>
      </c>
      <c r="CJ6" s="35">
        <f t="shared" si="9"/>
        <v>112.4</v>
      </c>
      <c r="CK6" s="35">
        <f t="shared" si="9"/>
        <v>110.21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64.66</v>
      </c>
      <c r="CS6" s="35">
        <f t="shared" si="10"/>
        <v>64.650000000000006</v>
      </c>
      <c r="CT6" s="35">
        <f t="shared" si="10"/>
        <v>62.96</v>
      </c>
      <c r="CU6" s="35">
        <f t="shared" si="10"/>
        <v>62.97</v>
      </c>
      <c r="CV6" s="35">
        <f t="shared" si="10"/>
        <v>64.930000000000007</v>
      </c>
      <c r="CW6" s="34" t="str">
        <f>IF(CW7="","",IF(CW7="-","【-】","【"&amp;SUBSTITUTE(TEXT(CW7,"#,##0.00"),"-","△")&amp;"】"))</f>
        <v>【59.57】</v>
      </c>
      <c r="CX6" s="35">
        <f>IF(CX7="",NA(),CX7)</f>
        <v>95.35</v>
      </c>
      <c r="CY6" s="35">
        <f t="shared" ref="CY6:DG6" si="11">IF(CY7="",NA(),CY7)</f>
        <v>96.69</v>
      </c>
      <c r="CZ6" s="35">
        <f t="shared" si="11"/>
        <v>96.93</v>
      </c>
      <c r="DA6" s="35">
        <f t="shared" si="11"/>
        <v>97.1</v>
      </c>
      <c r="DB6" s="35">
        <f t="shared" si="11"/>
        <v>97.27</v>
      </c>
      <c r="DC6" s="35">
        <f t="shared" si="11"/>
        <v>97.08</v>
      </c>
      <c r="DD6" s="35">
        <f t="shared" si="11"/>
        <v>97.4</v>
      </c>
      <c r="DE6" s="35">
        <f t="shared" si="11"/>
        <v>96.96</v>
      </c>
      <c r="DF6" s="35">
        <f t="shared" si="11"/>
        <v>96.97</v>
      </c>
      <c r="DG6" s="35">
        <f t="shared" si="11"/>
        <v>97.7</v>
      </c>
      <c r="DH6" s="34" t="str">
        <f>IF(DH7="","",IF(DH7="-","【-】","【"&amp;SUBSTITUTE(TEXT(DH7,"#,##0.00"),"-","△")&amp;"】"))</f>
        <v>【95.57】</v>
      </c>
      <c r="DI6" s="35">
        <f>IF(DI7="",NA(),DI7)</f>
        <v>3.21</v>
      </c>
      <c r="DJ6" s="35">
        <f t="shared" ref="DJ6:DR6" si="12">IF(DJ7="",NA(),DJ7)</f>
        <v>6.37</v>
      </c>
      <c r="DK6" s="35">
        <f t="shared" si="12"/>
        <v>9.4499999999999993</v>
      </c>
      <c r="DL6" s="35">
        <f t="shared" si="12"/>
        <v>12.44</v>
      </c>
      <c r="DM6" s="35">
        <f t="shared" si="12"/>
        <v>15.27</v>
      </c>
      <c r="DN6" s="35">
        <f t="shared" si="12"/>
        <v>25.28</v>
      </c>
      <c r="DO6" s="35">
        <f t="shared" si="12"/>
        <v>28.35</v>
      </c>
      <c r="DP6" s="35">
        <f t="shared" si="12"/>
        <v>25.13</v>
      </c>
      <c r="DQ6" s="35">
        <f t="shared" si="12"/>
        <v>24.54</v>
      </c>
      <c r="DR6" s="35">
        <f t="shared" si="12"/>
        <v>23.38</v>
      </c>
      <c r="DS6" s="34" t="str">
        <f>IF(DS7="","",IF(DS7="-","【-】","【"&amp;SUBSTITUTE(TEXT(DS7,"#,##0.00"),"-","△")&amp;"】"))</f>
        <v>【36.52】</v>
      </c>
      <c r="DT6" s="34">
        <f>IF(DT7="",NA(),DT7)</f>
        <v>0</v>
      </c>
      <c r="DU6" s="34">
        <f t="shared" ref="DU6:EC6" si="13">IF(DU7="",NA(),DU7)</f>
        <v>0</v>
      </c>
      <c r="DV6" s="34">
        <f t="shared" si="13"/>
        <v>0</v>
      </c>
      <c r="DW6" s="35">
        <f t="shared" si="13"/>
        <v>0.51</v>
      </c>
      <c r="DX6" s="35">
        <f t="shared" si="13"/>
        <v>0.51</v>
      </c>
      <c r="DY6" s="35">
        <f t="shared" si="13"/>
        <v>4.08</v>
      </c>
      <c r="DZ6" s="35">
        <f t="shared" si="13"/>
        <v>6.7</v>
      </c>
      <c r="EA6" s="35">
        <f t="shared" si="13"/>
        <v>6.4</v>
      </c>
      <c r="EB6" s="35">
        <f t="shared" si="13"/>
        <v>7.66</v>
      </c>
      <c r="EC6" s="35">
        <f t="shared" si="13"/>
        <v>8.1999999999999993</v>
      </c>
      <c r="ED6" s="34" t="str">
        <f>IF(ED7="","",IF(ED7="-","【-】","【"&amp;SUBSTITUTE(TEXT(ED7,"#,##0.00"),"-","△")&amp;"】"))</f>
        <v>【5.72】</v>
      </c>
      <c r="EE6" s="35">
        <f>IF(EE7="",NA(),EE7)</f>
        <v>0.06</v>
      </c>
      <c r="EF6" s="35">
        <f t="shared" ref="EF6:EN6" si="14">IF(EF7="",NA(),EF7)</f>
        <v>0.05</v>
      </c>
      <c r="EG6" s="35">
        <f t="shared" si="14"/>
        <v>0.11</v>
      </c>
      <c r="EH6" s="35">
        <f t="shared" si="14"/>
        <v>0.06</v>
      </c>
      <c r="EI6" s="35">
        <f t="shared" si="14"/>
        <v>0.01</v>
      </c>
      <c r="EJ6" s="35">
        <f t="shared" si="14"/>
        <v>0.16</v>
      </c>
      <c r="EK6" s="35">
        <f t="shared" si="14"/>
        <v>0.16</v>
      </c>
      <c r="EL6" s="35">
        <f t="shared" si="14"/>
        <v>0.16</v>
      </c>
      <c r="EM6" s="35">
        <f t="shared" si="14"/>
        <v>0.16</v>
      </c>
      <c r="EN6" s="35">
        <f t="shared" si="14"/>
        <v>0.14000000000000001</v>
      </c>
      <c r="EO6" s="34" t="str">
        <f>IF(EO7="","",IF(EO7="-","【-】","【"&amp;SUBSTITUTE(TEXT(EO7,"#,##0.00"),"-","△")&amp;"】"))</f>
        <v>【0.30】</v>
      </c>
    </row>
    <row r="7" spans="1:148" s="36" customFormat="1" x14ac:dyDescent="0.15">
      <c r="A7" s="28"/>
      <c r="B7" s="37">
        <v>2020</v>
      </c>
      <c r="C7" s="37">
        <v>142166</v>
      </c>
      <c r="D7" s="37">
        <v>46</v>
      </c>
      <c r="E7" s="37">
        <v>17</v>
      </c>
      <c r="F7" s="37">
        <v>1</v>
      </c>
      <c r="G7" s="37">
        <v>0</v>
      </c>
      <c r="H7" s="37" t="s">
        <v>96</v>
      </c>
      <c r="I7" s="37" t="s">
        <v>97</v>
      </c>
      <c r="J7" s="37" t="s">
        <v>98</v>
      </c>
      <c r="K7" s="37" t="s">
        <v>99</v>
      </c>
      <c r="L7" s="37" t="s">
        <v>100</v>
      </c>
      <c r="M7" s="37" t="s">
        <v>101</v>
      </c>
      <c r="N7" s="38" t="s">
        <v>102</v>
      </c>
      <c r="O7" s="38">
        <v>65.319999999999993</v>
      </c>
      <c r="P7" s="38">
        <v>97.89</v>
      </c>
      <c r="Q7" s="38">
        <v>93.26</v>
      </c>
      <c r="R7" s="38">
        <v>2634</v>
      </c>
      <c r="S7" s="38">
        <v>131845</v>
      </c>
      <c r="T7" s="38">
        <v>17.57</v>
      </c>
      <c r="U7" s="38">
        <v>7503.98</v>
      </c>
      <c r="V7" s="38">
        <v>128980</v>
      </c>
      <c r="W7" s="38">
        <v>12.12</v>
      </c>
      <c r="X7" s="38">
        <v>10641.91</v>
      </c>
      <c r="Y7" s="38">
        <v>108.81</v>
      </c>
      <c r="Z7" s="38">
        <v>107.89</v>
      </c>
      <c r="AA7" s="38">
        <v>110.24</v>
      </c>
      <c r="AB7" s="38">
        <v>113.45</v>
      </c>
      <c r="AC7" s="38">
        <v>117.48</v>
      </c>
      <c r="AD7" s="38">
        <v>109.82</v>
      </c>
      <c r="AE7" s="38">
        <v>111.25</v>
      </c>
      <c r="AF7" s="38">
        <v>108.87</v>
      </c>
      <c r="AG7" s="38">
        <v>109</v>
      </c>
      <c r="AH7" s="38">
        <v>107.09</v>
      </c>
      <c r="AI7" s="38">
        <v>106.67</v>
      </c>
      <c r="AJ7" s="38">
        <v>0</v>
      </c>
      <c r="AK7" s="38">
        <v>0</v>
      </c>
      <c r="AL7" s="38">
        <v>0</v>
      </c>
      <c r="AM7" s="38">
        <v>0</v>
      </c>
      <c r="AN7" s="38">
        <v>0</v>
      </c>
      <c r="AO7" s="38">
        <v>0.45</v>
      </c>
      <c r="AP7" s="38">
        <v>0</v>
      </c>
      <c r="AQ7" s="38">
        <v>0.39</v>
      </c>
      <c r="AR7" s="38">
        <v>0.28000000000000003</v>
      </c>
      <c r="AS7" s="38">
        <v>0.59</v>
      </c>
      <c r="AT7" s="38">
        <v>3.64</v>
      </c>
      <c r="AU7" s="38">
        <v>20.86</v>
      </c>
      <c r="AV7" s="38">
        <v>32.21</v>
      </c>
      <c r="AW7" s="38">
        <v>32.909999999999997</v>
      </c>
      <c r="AX7" s="38">
        <v>28.8</v>
      </c>
      <c r="AY7" s="38">
        <v>32.04</v>
      </c>
      <c r="AZ7" s="38">
        <v>67.7</v>
      </c>
      <c r="BA7" s="38">
        <v>75.02</v>
      </c>
      <c r="BB7" s="38">
        <v>73.55</v>
      </c>
      <c r="BC7" s="38">
        <v>71.19</v>
      </c>
      <c r="BD7" s="38">
        <v>77.72</v>
      </c>
      <c r="BE7" s="38">
        <v>67.52</v>
      </c>
      <c r="BF7" s="38">
        <v>839.4</v>
      </c>
      <c r="BG7" s="38">
        <v>807.96</v>
      </c>
      <c r="BH7" s="38">
        <v>755.14</v>
      </c>
      <c r="BI7" s="38">
        <v>642.74</v>
      </c>
      <c r="BJ7" s="38">
        <v>572.78</v>
      </c>
      <c r="BK7" s="38">
        <v>599.92999999999995</v>
      </c>
      <c r="BL7" s="38">
        <v>573.73</v>
      </c>
      <c r="BM7" s="38">
        <v>514.27</v>
      </c>
      <c r="BN7" s="38">
        <v>517.34</v>
      </c>
      <c r="BO7" s="38">
        <v>485.6</v>
      </c>
      <c r="BP7" s="38">
        <v>705.21</v>
      </c>
      <c r="BQ7" s="38">
        <v>96.23</v>
      </c>
      <c r="BR7" s="38">
        <v>104.44</v>
      </c>
      <c r="BS7" s="38">
        <v>107.82</v>
      </c>
      <c r="BT7" s="38">
        <v>112.49</v>
      </c>
      <c r="BU7" s="38">
        <v>119.06</v>
      </c>
      <c r="BV7" s="38">
        <v>95.76</v>
      </c>
      <c r="BW7" s="38">
        <v>100.74</v>
      </c>
      <c r="BX7" s="38">
        <v>100.34</v>
      </c>
      <c r="BY7" s="38">
        <v>99.89</v>
      </c>
      <c r="BZ7" s="38">
        <v>99.95</v>
      </c>
      <c r="CA7" s="38">
        <v>98.96</v>
      </c>
      <c r="CB7" s="38">
        <v>138.85</v>
      </c>
      <c r="CC7" s="38">
        <v>124.11</v>
      </c>
      <c r="CD7" s="38">
        <v>119.94</v>
      </c>
      <c r="CE7" s="38">
        <v>124.8</v>
      </c>
      <c r="CF7" s="38">
        <v>115.99</v>
      </c>
      <c r="CG7" s="38">
        <v>119</v>
      </c>
      <c r="CH7" s="38">
        <v>112.75</v>
      </c>
      <c r="CI7" s="38">
        <v>113.49</v>
      </c>
      <c r="CJ7" s="38">
        <v>112.4</v>
      </c>
      <c r="CK7" s="38">
        <v>110.21</v>
      </c>
      <c r="CL7" s="38">
        <v>134.52000000000001</v>
      </c>
      <c r="CM7" s="38" t="s">
        <v>102</v>
      </c>
      <c r="CN7" s="38" t="s">
        <v>102</v>
      </c>
      <c r="CO7" s="38" t="s">
        <v>102</v>
      </c>
      <c r="CP7" s="38" t="s">
        <v>102</v>
      </c>
      <c r="CQ7" s="38" t="s">
        <v>102</v>
      </c>
      <c r="CR7" s="38">
        <v>64.66</v>
      </c>
      <c r="CS7" s="38">
        <v>64.650000000000006</v>
      </c>
      <c r="CT7" s="38">
        <v>62.96</v>
      </c>
      <c r="CU7" s="38">
        <v>62.97</v>
      </c>
      <c r="CV7" s="38">
        <v>64.930000000000007</v>
      </c>
      <c r="CW7" s="38">
        <v>59.57</v>
      </c>
      <c r="CX7" s="38">
        <v>95.35</v>
      </c>
      <c r="CY7" s="38">
        <v>96.69</v>
      </c>
      <c r="CZ7" s="38">
        <v>96.93</v>
      </c>
      <c r="DA7" s="38">
        <v>97.1</v>
      </c>
      <c r="DB7" s="38">
        <v>97.27</v>
      </c>
      <c r="DC7" s="38">
        <v>97.08</v>
      </c>
      <c r="DD7" s="38">
        <v>97.4</v>
      </c>
      <c r="DE7" s="38">
        <v>96.96</v>
      </c>
      <c r="DF7" s="38">
        <v>96.97</v>
      </c>
      <c r="DG7" s="38">
        <v>97.7</v>
      </c>
      <c r="DH7" s="38">
        <v>95.57</v>
      </c>
      <c r="DI7" s="38">
        <v>3.21</v>
      </c>
      <c r="DJ7" s="38">
        <v>6.37</v>
      </c>
      <c r="DK7" s="38">
        <v>9.4499999999999993</v>
      </c>
      <c r="DL7" s="38">
        <v>12.44</v>
      </c>
      <c r="DM7" s="38">
        <v>15.27</v>
      </c>
      <c r="DN7" s="38">
        <v>25.28</v>
      </c>
      <c r="DO7" s="38">
        <v>28.35</v>
      </c>
      <c r="DP7" s="38">
        <v>25.13</v>
      </c>
      <c r="DQ7" s="38">
        <v>24.54</v>
      </c>
      <c r="DR7" s="38">
        <v>23.38</v>
      </c>
      <c r="DS7" s="38">
        <v>36.520000000000003</v>
      </c>
      <c r="DT7" s="38">
        <v>0</v>
      </c>
      <c r="DU7" s="38">
        <v>0</v>
      </c>
      <c r="DV7" s="38">
        <v>0</v>
      </c>
      <c r="DW7" s="38">
        <v>0.51</v>
      </c>
      <c r="DX7" s="38">
        <v>0.51</v>
      </c>
      <c r="DY7" s="38">
        <v>4.08</v>
      </c>
      <c r="DZ7" s="38">
        <v>6.7</v>
      </c>
      <c r="EA7" s="38">
        <v>6.4</v>
      </c>
      <c r="EB7" s="38">
        <v>7.66</v>
      </c>
      <c r="EC7" s="38">
        <v>8.1999999999999993</v>
      </c>
      <c r="ED7" s="38">
        <v>5.72</v>
      </c>
      <c r="EE7" s="38">
        <v>0.06</v>
      </c>
      <c r="EF7" s="38">
        <v>0.05</v>
      </c>
      <c r="EG7" s="38">
        <v>0.11</v>
      </c>
      <c r="EH7" s="38">
        <v>0.06</v>
      </c>
      <c r="EI7" s="38">
        <v>0.01</v>
      </c>
      <c r="EJ7" s="38">
        <v>0.16</v>
      </c>
      <c r="EK7" s="38">
        <v>0.16</v>
      </c>
      <c r="EL7" s="38">
        <v>0.16</v>
      </c>
      <c r="EM7" s="38">
        <v>0.16</v>
      </c>
      <c r="EN7" s="38">
        <v>0.14000000000000001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2022-01-25T06:20:05Z</cp:lastPrinted>
  <dcterms:created xsi:type="dcterms:W3CDTF">2021-12-03T07:11:12Z</dcterms:created>
  <dcterms:modified xsi:type="dcterms:W3CDTF">2022-01-25T06:20:09Z</dcterms:modified>
  <cp:category/>
</cp:coreProperties>
</file>