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file01\02経営総務課\004経理係\0001庶務\○他課受信文書\２３年度以降（機構改革後）\財政課\H28\29.01.24【財政課より転送】FW 【重要】公営企業に係る「経営比較分析表」の分析等について\回答\水道\"/>
    </mc:Choice>
  </mc:AlternateContent>
  <workbookProtection workbookPassword="8649" lockStructure="1"/>
  <bookViews>
    <workbookView xWindow="0" yWindow="0" windowWidth="28800" windowHeight="124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<sst xmlns="http://schemas.openxmlformats.org/spreadsheetml/2006/main" count="217" uniqueCount="107">
  <si>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</si>
  <si>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</si>
  <si>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</si>
  <si>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</si>
  <si>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</si>
  <si>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</si>
  <si>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</si>
  <si>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</si>
  <si>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</si>
  <si>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</si>
  <si>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</si>
  <si>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</si>
  <si>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</si>
  <si>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</si>
  <si>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</si>
  <si>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</si>
  <si>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</si>
  <si>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</si>
  <si>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</si>
  <si>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</si>
  <si>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</si>
  <si>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</si>
  <si>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</si>
  <si>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</si>
  <si>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</si>
  <si>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</si>
  <si>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</si>
  <si>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</si>
  <si>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</si>
  <si>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</si>
  <si>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</si>
  <si>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</si>
  <si>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</si>
  <si>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</si>
  <si>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</si>
  <si>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</si>
  <si>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</si>
  <si>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</si>
  <si>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</si>
  <si>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</si>
  <si>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</si>
  <si>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</si>
  <si>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</si>
  <si>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</si>
  <si>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</si>
  <si>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</si>
  <si>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</si>
  <si>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</si>
  <si>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</si>
  <si>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</si>
  <si>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</si>
  <si>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</si>
  <si>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</si>
  <si>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</si>
  <si>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</si>
  <si>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</si>
  <si>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</si>
  <si>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</si>
  <si>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</si>
  <si>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</si>
  <si>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</si>
  <si>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</si>
  <si>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</si>
  <si>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</si>
  <si>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</si>
  <si>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</si>
  <si>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</si>
  <si>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</si>
  <si>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</si>
  <si>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</si>
  <si>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</si>
  <si>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</si>
  <si>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</si>
  <si>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</si>
  <si>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</si>
  <si>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</si>
  <si>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</si>
  <si>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</si>
  <si>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</si>
  <si>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</si>
  <si>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</si>
  <si>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</si>
  <si>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</si>
  <si>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</si>
  <si>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</si>
  <si>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</si>
  <si>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</si>
  <si>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</si>
  <si>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</si>
  <si>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</si>
  <si>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</si>
  <si>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</si>
  <si>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</si>
  <si>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座間市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</si>
  <si>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</si>
  <si>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</si>
  <si>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</si>
  <si>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</si>
  <si>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</si>
  <si>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</si>
  <si>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</si>
  <si>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</si>
  <si>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</si>
  <si>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</si>
  <si>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本市の水道事業は、給水収益の逓減傾向などから、将来的に厳しい経営状況になると考えられます。
　また、持続的な経営を行うためには、内部留保資金を十分に確保する必要があります。
　企業債に過度に依存せず、経費節減に努めるとともに、適正な料金水準を検討し、健全な経営を目指します。</t>
    <phoneticPr fontId="4"/>
  </si>
  <si>
    <t>　本市は、他事業体と比較し、企業債残高対給水収益比率は低い数値で推移しています。
　経常収支比率は近年100%を上回っており、また、料金回収率は、平成26年度までは100%を下回る数値で推移しておりましたが、平成27年度は委託料等営業費用の一時的な減少により、100%を上回る数値となり、回収率100％未満の状態が解消されることとなりました。
　しかし、今後も給水収益の減少傾向、施設の老朽化による維持管理費の増加傾向は続くと予想されることから、引き続き、施設の耐震化等に必要な資金の確保等が課題となっています。</t>
    <rPh sb="73" eb="75">
      <t>ヘイセイ</t>
    </rPh>
    <rPh sb="77" eb="79">
      <t>ネンド</t>
    </rPh>
    <rPh sb="87" eb="88">
      <t>シタ</t>
    </rPh>
    <rPh sb="104" eb="106">
      <t>ヘイセイ</t>
    </rPh>
    <rPh sb="108" eb="110">
      <t>ネンド</t>
    </rPh>
    <rPh sb="111" eb="113">
      <t>イタク</t>
    </rPh>
    <rPh sb="113" eb="114">
      <t>リョウ</t>
    </rPh>
    <rPh sb="114" eb="115">
      <t>トウ</t>
    </rPh>
    <rPh sb="115" eb="117">
      <t>エイギョウ</t>
    </rPh>
    <rPh sb="117" eb="119">
      <t>ヒヨウ</t>
    </rPh>
    <rPh sb="120" eb="123">
      <t>イチジテキ</t>
    </rPh>
    <rPh sb="124" eb="126">
      <t>ゲンショウ</t>
    </rPh>
    <rPh sb="135" eb="137">
      <t>ウワマワ</t>
    </rPh>
    <rPh sb="138" eb="140">
      <t>スウチ</t>
    </rPh>
    <rPh sb="144" eb="146">
      <t>カイシュウ</t>
    </rPh>
    <rPh sb="146" eb="147">
      <t>リツ</t>
    </rPh>
    <rPh sb="151" eb="153">
      <t>ミマン</t>
    </rPh>
    <rPh sb="154" eb="156">
      <t>ジョウタイ</t>
    </rPh>
    <rPh sb="157" eb="159">
      <t>カイショウ</t>
    </rPh>
    <phoneticPr fontId="4"/>
  </si>
  <si>
    <t>　管路更新率は高い数値で推移していますが、有形固定資産減価償却率及び管路経年化率は他事業体とほぼ同じ数値となっていますが、更新が必要な管路は今後も増加するため、更新に必要な資金をいかに確保していくかが課題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</si>
</sst>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0.87</c:v>
                </c:pt>
                <c:pt idx="1">
                  <c:v>1.59</c:v>
                </c:pt>
                <c:pt idx="2">
                  <c:v>1.64</c:v>
                </c:pt>
                <c:pt idx="3">
                  <c:v>1.64</c:v>
                </c:pt>
                <c:pt idx="4">
                  <c:v>1.58</c:v>
                </c:pt>
              </c:numCache>
            </c:numRef>
          </c:val>
        </c:ser>
        <c:dLbls>
          <c:showLegendKey val="0"/>
          <c:showVal val="0"/>
          <c:showCatName val="0"/>
          <c:showSerName val="0"/>
          <c:showPercent val="0"/>
          <c:showBubbleSize val="0"/>
        </c:dLbls>
        <c:gapWidth val="150"/>
        <c:axId val="165337104"/>
        <c:axId val="1660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65337104"/>
        <c:axId val="166082816"/>
      </c:lineChart>
      <c:dateAx>
        <c:axId val="165337104"/>
        <c:scaling>
          <c:orientation val="minMax"/>
        </c:scaling>
        <c:delete val="1"/>
        <c:axPos val="b"/>
        <c:numFmt formatCode="ge" sourceLinked="1"/>
        <c:majorTickMark val="none"/>
        <c:minorTickMark val="none"/>
        <c:tickLblPos val="none"/>
        <c:crossAx val="166082816"/>
        <c:crosses val="autoZero"/>
        <c:auto val="1"/>
        <c:lblOffset val="100"/>
        <c:baseTimeUnit val="years"/>
      </c:dateAx>
      <c:valAx>
        <c:axId val="1660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3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80.31</c:v>
                </c:pt>
                <c:pt idx="1">
                  <c:v>79.89</c:v>
                </c:pt>
                <c:pt idx="2">
                  <c:v>79.099999999999994</c:v>
                </c:pt>
                <c:pt idx="3">
                  <c:v>77.7</c:v>
                </c:pt>
                <c:pt idx="4">
                  <c:v>76.42</c:v>
                </c:pt>
              </c:numCache>
            </c:numRef>
          </c:val>
        </c:ser>
        <c:dLbls>
          <c:showLegendKey val="0"/>
          <c:showVal val="0"/>
          <c:showCatName val="0"/>
          <c:showSerName val="0"/>
          <c:showPercent val="0"/>
          <c:showBubbleSize val="0"/>
        </c:dLbls>
        <c:gapWidth val="150"/>
        <c:axId val="304143896"/>
        <c:axId val="3041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304143896"/>
        <c:axId val="304144288"/>
      </c:lineChart>
      <c:dateAx>
        <c:axId val="304143896"/>
        <c:scaling>
          <c:orientation val="minMax"/>
        </c:scaling>
        <c:delete val="1"/>
        <c:axPos val="b"/>
        <c:numFmt formatCode="ge" sourceLinked="1"/>
        <c:majorTickMark val="none"/>
        <c:minorTickMark val="none"/>
        <c:tickLblPos val="none"/>
        <c:crossAx val="304144288"/>
        <c:crosses val="autoZero"/>
        <c:auto val="1"/>
        <c:lblOffset val="100"/>
        <c:baseTimeUnit val="years"/>
      </c:dateAx>
      <c:valAx>
        <c:axId val="3041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4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96.77</c:v>
                </c:pt>
                <c:pt idx="1">
                  <c:v>96.04</c:v>
                </c:pt>
                <c:pt idx="2">
                  <c:v>96.71</c:v>
                </c:pt>
                <c:pt idx="3">
                  <c:v>95.6</c:v>
                </c:pt>
                <c:pt idx="4">
                  <c:v>96.34</c:v>
                </c:pt>
              </c:numCache>
            </c:numRef>
          </c:val>
        </c:ser>
        <c:dLbls>
          <c:showLegendKey val="0"/>
          <c:showVal val="0"/>
          <c:showCatName val="0"/>
          <c:showSerName val="0"/>
          <c:showPercent val="0"/>
          <c:showBubbleSize val="0"/>
        </c:dLbls>
        <c:gapWidth val="150"/>
        <c:axId val="304145464"/>
        <c:axId val="3041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304145464"/>
        <c:axId val="304145856"/>
      </c:lineChart>
      <c:dateAx>
        <c:axId val="304145464"/>
        <c:scaling>
          <c:orientation val="minMax"/>
        </c:scaling>
        <c:delete val="1"/>
        <c:axPos val="b"/>
        <c:numFmt formatCode="ge" sourceLinked="1"/>
        <c:majorTickMark val="none"/>
        <c:minorTickMark val="none"/>
        <c:tickLblPos val="none"/>
        <c:crossAx val="304145856"/>
        <c:crosses val="autoZero"/>
        <c:auto val="1"/>
        <c:lblOffset val="100"/>
        <c:baseTimeUnit val="years"/>
      </c:dateAx>
      <c:valAx>
        <c:axId val="3041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4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101.94</c:v>
                </c:pt>
                <c:pt idx="1">
                  <c:v>108.54</c:v>
                </c:pt>
                <c:pt idx="2">
                  <c:v>106.7</c:v>
                </c:pt>
                <c:pt idx="3">
                  <c:v>107.28</c:v>
                </c:pt>
                <c:pt idx="4">
                  <c:v>115.12</c:v>
                </c:pt>
              </c:numCache>
            </c:numRef>
          </c:val>
        </c:ser>
        <c:dLbls>
          <c:showLegendKey val="0"/>
          <c:showVal val="0"/>
          <c:showCatName val="0"/>
          <c:showSerName val="0"/>
          <c:showPercent val="0"/>
          <c:showBubbleSize val="0"/>
        </c:dLbls>
        <c:gapWidth val="150"/>
        <c:axId val="304026336"/>
        <c:axId val="30402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304026336"/>
        <c:axId val="304026728"/>
      </c:lineChart>
      <c:dateAx>
        <c:axId val="304026336"/>
        <c:scaling>
          <c:orientation val="minMax"/>
        </c:scaling>
        <c:delete val="1"/>
        <c:axPos val="b"/>
        <c:numFmt formatCode="ge" sourceLinked="1"/>
        <c:majorTickMark val="none"/>
        <c:minorTickMark val="none"/>
        <c:tickLblPos val="none"/>
        <c:crossAx val="304026728"/>
        <c:crosses val="autoZero"/>
        <c:auto val="1"/>
        <c:lblOffset val="100"/>
        <c:baseTimeUnit val="years"/>
      </c:dateAx>
      <c:valAx>
        <c:axId val="304026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0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45.11</c:v>
                </c:pt>
                <c:pt idx="1">
                  <c:v>46.45</c:v>
                </c:pt>
                <c:pt idx="2">
                  <c:v>45.77</c:v>
                </c:pt>
                <c:pt idx="3">
                  <c:v>47.38</c:v>
                </c:pt>
                <c:pt idx="4">
                  <c:v>48.24</c:v>
                </c:pt>
              </c:numCache>
            </c:numRef>
          </c:val>
        </c:ser>
        <c:dLbls>
          <c:showLegendKey val="0"/>
          <c:showVal val="0"/>
          <c:showCatName val="0"/>
          <c:showSerName val="0"/>
          <c:showPercent val="0"/>
          <c:showBubbleSize val="0"/>
        </c:dLbls>
        <c:gapWidth val="150"/>
        <c:axId val="304027904"/>
        <c:axId val="30402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304027904"/>
        <c:axId val="304028296"/>
      </c:lineChart>
      <c:dateAx>
        <c:axId val="304027904"/>
        <c:scaling>
          <c:orientation val="minMax"/>
        </c:scaling>
        <c:delete val="1"/>
        <c:axPos val="b"/>
        <c:numFmt formatCode="ge" sourceLinked="1"/>
        <c:majorTickMark val="none"/>
        <c:minorTickMark val="none"/>
        <c:tickLblPos val="none"/>
        <c:crossAx val="304028296"/>
        <c:crosses val="autoZero"/>
        <c:auto val="1"/>
        <c:lblOffset val="100"/>
        <c:baseTimeUnit val="years"/>
      </c:dateAx>
      <c:valAx>
        <c:axId val="30402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0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6.54</c:v>
                </c:pt>
                <c:pt idx="1">
                  <c:v>7.83</c:v>
                </c:pt>
                <c:pt idx="2">
                  <c:v>8.68</c:v>
                </c:pt>
                <c:pt idx="3">
                  <c:v>12.29</c:v>
                </c:pt>
                <c:pt idx="4">
                  <c:v>18.36</c:v>
                </c:pt>
              </c:numCache>
            </c:numRef>
          </c:val>
        </c:ser>
        <c:dLbls>
          <c:showLegendKey val="0"/>
          <c:showVal val="0"/>
          <c:showCatName val="0"/>
          <c:showSerName val="0"/>
          <c:showPercent val="0"/>
          <c:showBubbleSize val="0"/>
        </c:dLbls>
        <c:gapWidth val="150"/>
        <c:axId val="304029080"/>
        <c:axId val="3040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304029080"/>
        <c:axId val="304029472"/>
      </c:lineChart>
      <c:dateAx>
        <c:axId val="304029080"/>
        <c:scaling>
          <c:orientation val="minMax"/>
        </c:scaling>
        <c:delete val="1"/>
        <c:axPos val="b"/>
        <c:numFmt formatCode="ge" sourceLinked="1"/>
        <c:majorTickMark val="none"/>
        <c:minorTickMark val="none"/>
        <c:tickLblPos val="none"/>
        <c:crossAx val="304029472"/>
        <c:crosses val="autoZero"/>
        <c:auto val="1"/>
        <c:lblOffset val="100"/>
        <c:baseTimeUnit val="years"/>
      </c:dateAx>
      <c:valAx>
        <c:axId val="3040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02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4030648"/>
        <c:axId val="3040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304030648"/>
        <c:axId val="304031040"/>
      </c:lineChart>
      <c:dateAx>
        <c:axId val="304030648"/>
        <c:scaling>
          <c:orientation val="minMax"/>
        </c:scaling>
        <c:delete val="1"/>
        <c:axPos val="b"/>
        <c:numFmt formatCode="ge" sourceLinked="1"/>
        <c:majorTickMark val="none"/>
        <c:minorTickMark val="none"/>
        <c:tickLblPos val="none"/>
        <c:crossAx val="304031040"/>
        <c:crosses val="autoZero"/>
        <c:auto val="1"/>
        <c:lblOffset val="100"/>
        <c:baseTimeUnit val="years"/>
      </c:dateAx>
      <c:valAx>
        <c:axId val="30403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03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936.95</c:v>
                </c:pt>
                <c:pt idx="1">
                  <c:v>600.30999999999995</c:v>
                </c:pt>
                <c:pt idx="2">
                  <c:v>618.27</c:v>
                </c:pt>
                <c:pt idx="3">
                  <c:v>455.79</c:v>
                </c:pt>
                <c:pt idx="4">
                  <c:v>742.49</c:v>
                </c:pt>
              </c:numCache>
            </c:numRef>
          </c:val>
        </c:ser>
        <c:dLbls>
          <c:showLegendKey val="0"/>
          <c:showVal val="0"/>
          <c:showCatName val="0"/>
          <c:showSerName val="0"/>
          <c:showPercent val="0"/>
          <c:showBubbleSize val="0"/>
        </c:dLbls>
        <c:gapWidth val="150"/>
        <c:axId val="304032216"/>
        <c:axId val="3040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304032216"/>
        <c:axId val="304032608"/>
      </c:lineChart>
      <c:dateAx>
        <c:axId val="304032216"/>
        <c:scaling>
          <c:orientation val="minMax"/>
        </c:scaling>
        <c:delete val="1"/>
        <c:axPos val="b"/>
        <c:numFmt formatCode="ge" sourceLinked="1"/>
        <c:majorTickMark val="none"/>
        <c:minorTickMark val="none"/>
        <c:tickLblPos val="none"/>
        <c:crossAx val="304032608"/>
        <c:crosses val="autoZero"/>
        <c:auto val="1"/>
        <c:lblOffset val="100"/>
        <c:baseTimeUnit val="years"/>
      </c:dateAx>
      <c:valAx>
        <c:axId val="30403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03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84.33</c:v>
                </c:pt>
                <c:pt idx="1">
                  <c:v>86.55</c:v>
                </c:pt>
                <c:pt idx="2">
                  <c:v>111.04</c:v>
                </c:pt>
                <c:pt idx="3">
                  <c:v>111.07</c:v>
                </c:pt>
                <c:pt idx="4">
                  <c:v>124.31</c:v>
                </c:pt>
              </c:numCache>
            </c:numRef>
          </c:val>
        </c:ser>
        <c:dLbls>
          <c:showLegendKey val="0"/>
          <c:showVal val="0"/>
          <c:showCatName val="0"/>
          <c:showSerName val="0"/>
          <c:showPercent val="0"/>
          <c:showBubbleSize val="0"/>
        </c:dLbls>
        <c:gapWidth val="150"/>
        <c:axId val="304139192"/>
        <c:axId val="3041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304139192"/>
        <c:axId val="304139584"/>
      </c:lineChart>
      <c:dateAx>
        <c:axId val="304139192"/>
        <c:scaling>
          <c:orientation val="minMax"/>
        </c:scaling>
        <c:delete val="1"/>
        <c:axPos val="b"/>
        <c:numFmt formatCode="ge" sourceLinked="1"/>
        <c:majorTickMark val="none"/>
        <c:minorTickMark val="none"/>
        <c:tickLblPos val="none"/>
        <c:crossAx val="304139584"/>
        <c:crosses val="autoZero"/>
        <c:auto val="1"/>
        <c:lblOffset val="100"/>
        <c:baseTimeUnit val="years"/>
      </c:dateAx>
      <c:valAx>
        <c:axId val="30413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13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86.97</c:v>
                </c:pt>
                <c:pt idx="1">
                  <c:v>95.07</c:v>
                </c:pt>
                <c:pt idx="2">
                  <c:v>92.57</c:v>
                </c:pt>
                <c:pt idx="3">
                  <c:v>94.2</c:v>
                </c:pt>
                <c:pt idx="4">
                  <c:v>100.17</c:v>
                </c:pt>
              </c:numCache>
            </c:numRef>
          </c:val>
        </c:ser>
        <c:dLbls>
          <c:showLegendKey val="0"/>
          <c:showVal val="0"/>
          <c:showCatName val="0"/>
          <c:showSerName val="0"/>
          <c:showPercent val="0"/>
          <c:showBubbleSize val="0"/>
        </c:dLbls>
        <c:gapWidth val="150"/>
        <c:axId val="304140760"/>
        <c:axId val="3041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304140760"/>
        <c:axId val="304141152"/>
      </c:lineChart>
      <c:dateAx>
        <c:axId val="304140760"/>
        <c:scaling>
          <c:orientation val="minMax"/>
        </c:scaling>
        <c:delete val="1"/>
        <c:axPos val="b"/>
        <c:numFmt formatCode="ge" sourceLinked="1"/>
        <c:majorTickMark val="none"/>
        <c:minorTickMark val="none"/>
        <c:tickLblPos val="none"/>
        <c:crossAx val="304141152"/>
        <c:crosses val="autoZero"/>
        <c:auto val="1"/>
        <c:lblOffset val="100"/>
        <c:baseTimeUnit val="years"/>
      </c:dateAx>
      <c:valAx>
        <c:axId val="3041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4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135.55000000000001</c:v>
                </c:pt>
                <c:pt idx="1">
                  <c:v>135</c:v>
                </c:pt>
                <c:pt idx="2">
                  <c:v>138.29</c:v>
                </c:pt>
                <c:pt idx="3">
                  <c:v>135.30000000000001</c:v>
                </c:pt>
                <c:pt idx="4">
                  <c:v>127.25</c:v>
                </c:pt>
              </c:numCache>
            </c:numRef>
          </c:val>
        </c:ser>
        <c:dLbls>
          <c:showLegendKey val="0"/>
          <c:showVal val="0"/>
          <c:showCatName val="0"/>
          <c:showSerName val="0"/>
          <c:showPercent val="0"/>
          <c:showBubbleSize val="0"/>
        </c:dLbls>
        <c:gapWidth val="150"/>
        <c:axId val="304142328"/>
        <c:axId val="3041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304142328"/>
        <c:axId val="304142720"/>
      </c:lineChart>
      <c:dateAx>
        <c:axId val="304142328"/>
        <c:scaling>
          <c:orientation val="minMax"/>
        </c:scaling>
        <c:delete val="1"/>
        <c:axPos val="b"/>
        <c:numFmt formatCode="ge" sourceLinked="1"/>
        <c:majorTickMark val="none"/>
        <c:minorTickMark val="none"/>
        <c:tickLblPos val="none"/>
        <c:crossAx val="304142720"/>
        <c:crosses val="autoZero"/>
        <c:auto val="1"/>
        <c:lblOffset val="100"/>
        <c:baseTimeUnit val="years"/>
      </c:dateAx>
      <c:valAx>
        <c:axId val="3041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4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C4" zoomScale="70" zoomScaleNormal="7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神奈川県　座間市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129701</v>
      </c>
      <c r="AJ8" s="56"/>
      <c r="AK8" s="56"/>
      <c r="AL8" s="56"/>
      <c r="AM8" s="56"/>
      <c r="AN8" s="56"/>
      <c r="AO8" s="56"/>
      <c r="AP8" s="57"/>
      <c r="AQ8" s="47">
        <f>データ!R6</f>
        <v>17.57</v>
      </c>
      <c r="AR8" s="47"/>
      <c r="AS8" s="47"/>
      <c r="AT8" s="47"/>
      <c r="AU8" s="47"/>
      <c r="AV8" s="47"/>
      <c r="AW8" s="47"/>
      <c r="AX8" s="47"/>
      <c r="AY8" s="47">
        <f>データ!S6</f>
        <v>7381.96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88.07</v>
      </c>
      <c r="K10" s="47"/>
      <c r="L10" s="47"/>
      <c r="M10" s="47"/>
      <c r="N10" s="47"/>
      <c r="O10" s="47"/>
      <c r="P10" s="47"/>
      <c r="Q10" s="47"/>
      <c r="R10" s="47">
        <f>データ!O6</f>
        <v>99.06</v>
      </c>
      <c r="S10" s="47"/>
      <c r="T10" s="47"/>
      <c r="U10" s="47"/>
      <c r="V10" s="47"/>
      <c r="W10" s="47"/>
      <c r="X10" s="47"/>
      <c r="Y10" s="47"/>
      <c r="Z10" s="78">
        <f>データ!P6</f>
        <v>2207</v>
      </c>
      <c r="AA10" s="78"/>
      <c r="AB10" s="78"/>
      <c r="AC10" s="78"/>
      <c r="AD10" s="78"/>
      <c r="AE10" s="78"/>
      <c r="AF10" s="78"/>
      <c r="AG10" s="78"/>
      <c r="AH10" s="2"/>
      <c r="AI10" s="78">
        <f>データ!T6</f>
        <v>128493</v>
      </c>
      <c r="AJ10" s="78"/>
      <c r="AK10" s="78"/>
      <c r="AL10" s="78"/>
      <c r="AM10" s="78"/>
      <c r="AN10" s="78"/>
      <c r="AO10" s="78"/>
      <c r="AP10" s="78"/>
      <c r="AQ10" s="47">
        <f>データ!U6</f>
        <v>17.02</v>
      </c>
      <c r="AR10" s="47"/>
      <c r="AS10" s="47"/>
      <c r="AT10" s="47"/>
      <c r="AU10" s="47"/>
      <c r="AV10" s="47"/>
      <c r="AW10" s="47"/>
      <c r="AX10" s="47"/>
      <c r="AY10" s="47">
        <f>データ!V6</f>
        <v>7549.53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142166</v>
      </c>
      <c r="D6" s="31">
        <f t="shared" si="3"/>
        <v>46</v>
      </c>
      <c r="E6" s="31">
        <f t="shared" si="3"/>
        <v>1</v>
      </c>
      <c r="F6" s="31">
        <f t="shared" si="3"/>
        <v>0</v>
      </c>
      <c r="G6" s="31">
        <f t="shared" si="3"/>
        <v>1</v>
      </c>
      <c r="H6" s="31" t="str">
        <f t="shared" si="3"/>
        <v>神奈川県　座間市</v>
      </c>
      <c r="I6" s="31" t="str">
        <f t="shared" si="3"/>
        <v>法適用</v>
      </c>
      <c r="J6" s="31" t="str">
        <f t="shared" si="3"/>
        <v>水道事業</v>
      </c>
      <c r="K6" s="31" t="str">
        <f t="shared" si="3"/>
        <v>末端給水事業</v>
      </c>
      <c r="L6" s="31" t="str">
        <f t="shared" si="3"/>
        <v>A3</v>
      </c>
      <c r="M6" s="32" t="str">
        <f t="shared" si="3"/>
        <v>-</v>
      </c>
      <c r="N6" s="32">
        <f t="shared" si="3"/>
        <v>88.07</v>
      </c>
      <c r="O6" s="32">
        <f t="shared" si="3"/>
        <v>99.06</v>
      </c>
      <c r="P6" s="32">
        <f t="shared" si="3"/>
        <v>2207</v>
      </c>
      <c r="Q6" s="32">
        <f t="shared" si="3"/>
        <v>129701</v>
      </c>
      <c r="R6" s="32">
        <f t="shared" si="3"/>
        <v>17.57</v>
      </c>
      <c r="S6" s="32">
        <f t="shared" si="3"/>
        <v>7381.96</v>
      </c>
      <c r="T6" s="32">
        <f t="shared" si="3"/>
        <v>128493</v>
      </c>
      <c r="U6" s="32">
        <f t="shared" si="3"/>
        <v>17.02</v>
      </c>
      <c r="V6" s="32">
        <f t="shared" si="3"/>
        <v>7549.53</v>
      </c>
      <c r="W6" s="33">
        <f>IF(W7="",NA(),W7)</f>
        <v>101.94</v>
      </c>
      <c r="X6" s="33">
        <f t="shared" ref="X6:AF6" si="4">IF(X7="",NA(),X7)</f>
        <v>108.54</v>
      </c>
      <c r="Y6" s="33">
        <f t="shared" si="4"/>
        <v>106.7</v>
      </c>
      <c r="Z6" s="33">
        <f t="shared" si="4"/>
        <v>107.28</v>
      </c>
      <c r="AA6" s="33">
        <f t="shared" si="4"/>
        <v>115.12</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936.95</v>
      </c>
      <c r="AT6" s="33">
        <f t="shared" ref="AT6:BB6" si="6">IF(AT7="",NA(),AT7)</f>
        <v>600.30999999999995</v>
      </c>
      <c r="AU6" s="33">
        <f t="shared" si="6"/>
        <v>618.27</v>
      </c>
      <c r="AV6" s="33">
        <f t="shared" si="6"/>
        <v>455.79</v>
      </c>
      <c r="AW6" s="33">
        <f t="shared" si="6"/>
        <v>742.49</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84.33</v>
      </c>
      <c r="BE6" s="33">
        <f t="shared" ref="BE6:BM6" si="7">IF(BE7="",NA(),BE7)</f>
        <v>86.55</v>
      </c>
      <c r="BF6" s="33">
        <f t="shared" si="7"/>
        <v>111.04</v>
      </c>
      <c r="BG6" s="33">
        <f t="shared" si="7"/>
        <v>111.07</v>
      </c>
      <c r="BH6" s="33">
        <f t="shared" si="7"/>
        <v>124.31</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86.97</v>
      </c>
      <c r="BP6" s="33">
        <f t="shared" ref="BP6:BX6" si="8">IF(BP7="",NA(),BP7)</f>
        <v>95.07</v>
      </c>
      <c r="BQ6" s="33">
        <f t="shared" si="8"/>
        <v>92.57</v>
      </c>
      <c r="BR6" s="33">
        <f t="shared" si="8"/>
        <v>94.2</v>
      </c>
      <c r="BS6" s="33">
        <f t="shared" si="8"/>
        <v>100.17</v>
      </c>
      <c r="BT6" s="33">
        <f t="shared" si="8"/>
        <v>100.16</v>
      </c>
      <c r="BU6" s="33">
        <f t="shared" si="8"/>
        <v>100.16</v>
      </c>
      <c r="BV6" s="33">
        <f t="shared" si="8"/>
        <v>100.07</v>
      </c>
      <c r="BW6" s="33">
        <f t="shared" si="8"/>
        <v>106.22</v>
      </c>
      <c r="BX6" s="33">
        <f t="shared" si="8"/>
        <v>106.69</v>
      </c>
      <c r="BY6" s="32" t="str">
        <f>IF(BY7="","",IF(BY7="-","【-】","【"&amp;SUBSTITUTE(TEXT(BY7,"#,##0.00"),"-","△")&amp;"】"))</f>
        <v>【104.99】</v>
      </c>
      <c r="BZ6" s="33">
        <f>IF(BZ7="",NA(),BZ7)</f>
        <v>135.55000000000001</v>
      </c>
      <c r="CA6" s="33">
        <f t="shared" ref="CA6:CI6" si="9">IF(CA7="",NA(),CA7)</f>
        <v>135</v>
      </c>
      <c r="CB6" s="33">
        <f t="shared" si="9"/>
        <v>138.29</v>
      </c>
      <c r="CC6" s="33">
        <f t="shared" si="9"/>
        <v>135.30000000000001</v>
      </c>
      <c r="CD6" s="33">
        <f t="shared" si="9"/>
        <v>127.25</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80.31</v>
      </c>
      <c r="CL6" s="33">
        <f t="shared" ref="CL6:CT6" si="10">IF(CL7="",NA(),CL7)</f>
        <v>79.89</v>
      </c>
      <c r="CM6" s="33">
        <f t="shared" si="10"/>
        <v>79.099999999999994</v>
      </c>
      <c r="CN6" s="33">
        <f t="shared" si="10"/>
        <v>77.7</v>
      </c>
      <c r="CO6" s="33">
        <f t="shared" si="10"/>
        <v>76.42</v>
      </c>
      <c r="CP6" s="33">
        <f t="shared" si="10"/>
        <v>62.81</v>
      </c>
      <c r="CQ6" s="33">
        <f t="shared" si="10"/>
        <v>62.5</v>
      </c>
      <c r="CR6" s="33">
        <f t="shared" si="10"/>
        <v>62.45</v>
      </c>
      <c r="CS6" s="33">
        <f t="shared" si="10"/>
        <v>62.12</v>
      </c>
      <c r="CT6" s="33">
        <f t="shared" si="10"/>
        <v>62.26</v>
      </c>
      <c r="CU6" s="32" t="str">
        <f>IF(CU7="","",IF(CU7="-","【-】","【"&amp;SUBSTITUTE(TEXT(CU7,"#,##0.00"),"-","△")&amp;"】"))</f>
        <v>【59.76】</v>
      </c>
      <c r="CV6" s="33">
        <f>IF(CV7="",NA(),CV7)</f>
        <v>96.77</v>
      </c>
      <c r="CW6" s="33">
        <f t="shared" ref="CW6:DE6" si="11">IF(CW7="",NA(),CW7)</f>
        <v>96.04</v>
      </c>
      <c r="CX6" s="33">
        <f t="shared" si="11"/>
        <v>96.71</v>
      </c>
      <c r="CY6" s="33">
        <f t="shared" si="11"/>
        <v>95.6</v>
      </c>
      <c r="CZ6" s="33">
        <f t="shared" si="11"/>
        <v>96.34</v>
      </c>
      <c r="DA6" s="33">
        <f t="shared" si="11"/>
        <v>89.45</v>
      </c>
      <c r="DB6" s="33">
        <f t="shared" si="11"/>
        <v>89.62</v>
      </c>
      <c r="DC6" s="33">
        <f t="shared" si="11"/>
        <v>89.76</v>
      </c>
      <c r="DD6" s="33">
        <f t="shared" si="11"/>
        <v>89.45</v>
      </c>
      <c r="DE6" s="33">
        <f t="shared" si="11"/>
        <v>89.5</v>
      </c>
      <c r="DF6" s="32" t="str">
        <f>IF(DF7="","",IF(DF7="-","【-】","【"&amp;SUBSTITUTE(TEXT(DF7,"#,##0.00"),"-","△")&amp;"】"))</f>
        <v>【89.95】</v>
      </c>
      <c r="DG6" s="33">
        <f>IF(DG7="",NA(),DG7)</f>
        <v>45.11</v>
      </c>
      <c r="DH6" s="33">
        <f t="shared" ref="DH6:DP6" si="12">IF(DH7="",NA(),DH7)</f>
        <v>46.45</v>
      </c>
      <c r="DI6" s="33">
        <f t="shared" si="12"/>
        <v>45.77</v>
      </c>
      <c r="DJ6" s="33">
        <f t="shared" si="12"/>
        <v>47.38</v>
      </c>
      <c r="DK6" s="33">
        <f t="shared" si="12"/>
        <v>48.24</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6.54</v>
      </c>
      <c r="DS6" s="33">
        <f t="shared" ref="DS6:EA6" si="13">IF(DS7="",NA(),DS7)</f>
        <v>7.83</v>
      </c>
      <c r="DT6" s="33">
        <f t="shared" si="13"/>
        <v>8.68</v>
      </c>
      <c r="DU6" s="33">
        <f t="shared" si="13"/>
        <v>12.29</v>
      </c>
      <c r="DV6" s="33">
        <f t="shared" si="13"/>
        <v>18.36</v>
      </c>
      <c r="DW6" s="33">
        <f t="shared" si="13"/>
        <v>9.14</v>
      </c>
      <c r="DX6" s="33">
        <f t="shared" si="13"/>
        <v>10.19</v>
      </c>
      <c r="DY6" s="33">
        <f t="shared" si="13"/>
        <v>10.9</v>
      </c>
      <c r="DZ6" s="33">
        <f t="shared" si="13"/>
        <v>12.03</v>
      </c>
      <c r="EA6" s="33">
        <f t="shared" si="13"/>
        <v>13.14</v>
      </c>
      <c r="EB6" s="32" t="str">
        <f>IF(EB7="","",IF(EB7="-","【-】","【"&amp;SUBSTITUTE(TEXT(EB7,"#,##0.00"),"-","△")&amp;"】"))</f>
        <v>【13.18】</v>
      </c>
      <c r="EC6" s="33">
        <f>IF(EC7="",NA(),EC7)</f>
        <v>0.87</v>
      </c>
      <c r="ED6" s="33">
        <f t="shared" ref="ED6:EL6" si="14">IF(ED7="",NA(),ED7)</f>
        <v>1.59</v>
      </c>
      <c r="EE6" s="33">
        <f t="shared" si="14"/>
        <v>1.64</v>
      </c>
      <c r="EF6" s="33">
        <f t="shared" si="14"/>
        <v>1.64</v>
      </c>
      <c r="EG6" s="33">
        <f t="shared" si="14"/>
        <v>1.58</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142166</v>
      </c>
      <c r="D7" s="35">
        <v>46</v>
      </c>
      <c r="E7" s="35">
        <v>1</v>
      </c>
      <c r="F7" s="35">
        <v>0</v>
      </c>
      <c r="G7" s="35">
        <v>1</v>
      </c>
      <c r="H7" s="35" t="s">
        <v>93</v>
      </c>
      <c r="I7" s="35" t="s">
        <v>94</v>
      </c>
      <c r="J7" s="35" t="s">
        <v>95</v>
      </c>
      <c r="K7" s="35" t="s">
        <v>96</v>
      </c>
      <c r="L7" s="35" t="s">
        <v>97</v>
      </c>
      <c r="M7" s="36" t="s">
        <v>98</v>
      </c>
      <c r="N7" s="36">
        <v>88.07</v>
      </c>
      <c r="O7" s="36">
        <v>99.06</v>
      </c>
      <c r="P7" s="36">
        <v>2207</v>
      </c>
      <c r="Q7" s="36">
        <v>129701</v>
      </c>
      <c r="R7" s="36">
        <v>17.57</v>
      </c>
      <c r="S7" s="36">
        <v>7381.96</v>
      </c>
      <c r="T7" s="36">
        <v>128493</v>
      </c>
      <c r="U7" s="36">
        <v>17.02</v>
      </c>
      <c r="V7" s="36">
        <v>7549.53</v>
      </c>
      <c r="W7" s="36">
        <v>101.94</v>
      </c>
      <c r="X7" s="36">
        <v>108.54</v>
      </c>
      <c r="Y7" s="36">
        <v>106.7</v>
      </c>
      <c r="Z7" s="36">
        <v>107.28</v>
      </c>
      <c r="AA7" s="36">
        <v>115.12</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936.95</v>
      </c>
      <c r="AT7" s="36">
        <v>600.30999999999995</v>
      </c>
      <c r="AU7" s="36">
        <v>618.27</v>
      </c>
      <c r="AV7" s="36">
        <v>455.79</v>
      </c>
      <c r="AW7" s="36">
        <v>742.49</v>
      </c>
      <c r="AX7" s="36">
        <v>608.24</v>
      </c>
      <c r="AY7" s="36">
        <v>633.30999999999995</v>
      </c>
      <c r="AZ7" s="36">
        <v>648.09</v>
      </c>
      <c r="BA7" s="36">
        <v>344.19</v>
      </c>
      <c r="BB7" s="36">
        <v>352.05</v>
      </c>
      <c r="BC7" s="36">
        <v>262.74</v>
      </c>
      <c r="BD7" s="36">
        <v>84.33</v>
      </c>
      <c r="BE7" s="36">
        <v>86.55</v>
      </c>
      <c r="BF7" s="36">
        <v>111.04</v>
      </c>
      <c r="BG7" s="36">
        <v>111.07</v>
      </c>
      <c r="BH7" s="36">
        <v>124.31</v>
      </c>
      <c r="BI7" s="36">
        <v>263.83999999999997</v>
      </c>
      <c r="BJ7" s="36">
        <v>257.41000000000003</v>
      </c>
      <c r="BK7" s="36">
        <v>253.86</v>
      </c>
      <c r="BL7" s="36">
        <v>252.09</v>
      </c>
      <c r="BM7" s="36">
        <v>250.76</v>
      </c>
      <c r="BN7" s="36">
        <v>276.38</v>
      </c>
      <c r="BO7" s="36">
        <v>86.97</v>
      </c>
      <c r="BP7" s="36">
        <v>95.07</v>
      </c>
      <c r="BQ7" s="36">
        <v>92.57</v>
      </c>
      <c r="BR7" s="36">
        <v>94.2</v>
      </c>
      <c r="BS7" s="36">
        <v>100.17</v>
      </c>
      <c r="BT7" s="36">
        <v>100.16</v>
      </c>
      <c r="BU7" s="36">
        <v>100.16</v>
      </c>
      <c r="BV7" s="36">
        <v>100.07</v>
      </c>
      <c r="BW7" s="36">
        <v>106.22</v>
      </c>
      <c r="BX7" s="36">
        <v>106.69</v>
      </c>
      <c r="BY7" s="36">
        <v>104.99</v>
      </c>
      <c r="BZ7" s="36">
        <v>135.55000000000001</v>
      </c>
      <c r="CA7" s="36">
        <v>135</v>
      </c>
      <c r="CB7" s="36">
        <v>138.29</v>
      </c>
      <c r="CC7" s="36">
        <v>135.30000000000001</v>
      </c>
      <c r="CD7" s="36">
        <v>127.25</v>
      </c>
      <c r="CE7" s="36">
        <v>166.38</v>
      </c>
      <c r="CF7" s="36">
        <v>166.17</v>
      </c>
      <c r="CG7" s="36">
        <v>164.93</v>
      </c>
      <c r="CH7" s="36">
        <v>155.22999999999999</v>
      </c>
      <c r="CI7" s="36">
        <v>154.91999999999999</v>
      </c>
      <c r="CJ7" s="36">
        <v>163.72</v>
      </c>
      <c r="CK7" s="36">
        <v>80.31</v>
      </c>
      <c r="CL7" s="36">
        <v>79.89</v>
      </c>
      <c r="CM7" s="36">
        <v>79.099999999999994</v>
      </c>
      <c r="CN7" s="36">
        <v>77.7</v>
      </c>
      <c r="CO7" s="36">
        <v>76.42</v>
      </c>
      <c r="CP7" s="36">
        <v>62.81</v>
      </c>
      <c r="CQ7" s="36">
        <v>62.5</v>
      </c>
      <c r="CR7" s="36">
        <v>62.45</v>
      </c>
      <c r="CS7" s="36">
        <v>62.12</v>
      </c>
      <c r="CT7" s="36">
        <v>62.26</v>
      </c>
      <c r="CU7" s="36">
        <v>59.76</v>
      </c>
      <c r="CV7" s="36">
        <v>96.77</v>
      </c>
      <c r="CW7" s="36">
        <v>96.04</v>
      </c>
      <c r="CX7" s="36">
        <v>96.71</v>
      </c>
      <c r="CY7" s="36">
        <v>95.6</v>
      </c>
      <c r="CZ7" s="36">
        <v>96.34</v>
      </c>
      <c r="DA7" s="36">
        <v>89.45</v>
      </c>
      <c r="DB7" s="36">
        <v>89.62</v>
      </c>
      <c r="DC7" s="36">
        <v>89.76</v>
      </c>
      <c r="DD7" s="36">
        <v>89.45</v>
      </c>
      <c r="DE7" s="36">
        <v>89.5</v>
      </c>
      <c r="DF7" s="36">
        <v>89.95</v>
      </c>
      <c r="DG7" s="36">
        <v>45.11</v>
      </c>
      <c r="DH7" s="36">
        <v>46.45</v>
      </c>
      <c r="DI7" s="36">
        <v>45.77</v>
      </c>
      <c r="DJ7" s="36">
        <v>47.38</v>
      </c>
      <c r="DK7" s="36">
        <v>48.24</v>
      </c>
      <c r="DL7" s="36">
        <v>39.159999999999997</v>
      </c>
      <c r="DM7" s="36">
        <v>40.21</v>
      </c>
      <c r="DN7" s="36">
        <v>41.12</v>
      </c>
      <c r="DO7" s="36">
        <v>44.91</v>
      </c>
      <c r="DP7" s="36">
        <v>45.89</v>
      </c>
      <c r="DQ7" s="36">
        <v>47.18</v>
      </c>
      <c r="DR7" s="36">
        <v>6.54</v>
      </c>
      <c r="DS7" s="36">
        <v>7.83</v>
      </c>
      <c r="DT7" s="36">
        <v>8.68</v>
      </c>
      <c r="DU7" s="36">
        <v>12.29</v>
      </c>
      <c r="DV7" s="36">
        <v>18.36</v>
      </c>
      <c r="DW7" s="36">
        <v>9.14</v>
      </c>
      <c r="DX7" s="36">
        <v>10.19</v>
      </c>
      <c r="DY7" s="36">
        <v>10.9</v>
      </c>
      <c r="DZ7" s="36">
        <v>12.03</v>
      </c>
      <c r="EA7" s="36">
        <v>13.14</v>
      </c>
      <c r="EB7" s="36">
        <v>13.18</v>
      </c>
      <c r="EC7" s="36">
        <v>0.87</v>
      </c>
      <c r="ED7" s="36">
        <v>1.59</v>
      </c>
      <c r="EE7" s="36">
        <v>1.64</v>
      </c>
      <c r="EF7" s="36">
        <v>1.64</v>
      </c>
      <c r="EG7" s="36">
        <v>1.58</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料金 太郎</cp:lastModifiedBy>
  <cp:lastPrinted>2017-02-06T06:05:28Z</cp:lastPrinted>
  <dcterms:created xsi:type="dcterms:W3CDTF">2017-02-01T08:39:18Z</dcterms:created>
  <dcterms:modified xsi:type="dcterms:W3CDTF">2017-02-23T02:24:36Z</dcterms:modified>
  <cp:category/>
</cp:coreProperties>
</file>