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file01\02経営総務課\004経理係\0001庶務\○他課受信文書\２３年度以降（機構改革後）\財政課\H29\30.1.26平成28年「決算経営比較分析表」の分析等について\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<sst xmlns="http://schemas.openxmlformats.org/spreadsheetml/2006/main" count="232" uniqueCount="120">
  <si>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</si>
  <si>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</si>
  <si>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</si>
  <si>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</si>
  <si>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</si>
  <si>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</si>
  <si>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</si>
  <si>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</si>
  <si>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</si>
  <si>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</si>
  <si>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</si>
  <si>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</si>
  <si>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</si>
  <si>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</si>
  <si>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</si>
  <si>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</si>
  <si>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</si>
  <si>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</si>
  <si>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</si>
  <si>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</si>
  <si>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</si>
  <si>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</si>
  <si>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</si>
  <si>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</si>
  <si>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</si>
  <si>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</si>
  <si>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</si>
  <si>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</si>
  <si>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</si>
  <si>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</si>
  <si>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</si>
  <si>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</si>
  <si>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</si>
  <si>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</si>
  <si>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</si>
  <si>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</si>
  <si>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</si>
  <si>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</si>
  <si>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</si>
  <si>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</si>
  <si>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</si>
  <si>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</si>
  <si>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</si>
  <si>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</si>
  <si>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</si>
  <si>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</si>
  <si>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</si>
  <si>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</si>
  <si>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</si>
  <si>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</si>
  <si>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</si>
  <si>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</si>
  <si>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</si>
  <si>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</si>
  <si>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</si>
  <si>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</si>
  <si>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</si>
  <si>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</si>
  <si>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</si>
  <si>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</si>
  <si>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</si>
  <si>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</si>
  <si>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</si>
  <si>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</si>
  <si>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</si>
  <si>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</si>
  <si>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</si>
  <si>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</si>
  <si>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</si>
  <si>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</si>
  <si>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</si>
  <si>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</si>
  <si>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</si>
  <si>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</si>
  <si>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</si>
  <si>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</si>
  <si>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</si>
  <si>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</si>
  <si>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</si>
  <si>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</si>
  <si>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</si>
  <si>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</si>
  <si>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</si>
  <si>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</si>
  <si>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</si>
  <si>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</si>
  <si>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</si>
  <si>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</si>
  <si>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</si>
  <si>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</si>
  <si>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</si>
  <si>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</si>
  <si>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</si>
  <si>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</si>
  <si>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</si>
  <si>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</si>
  <si>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</si>
  <si>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</si>
  <si>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</si>
  <si>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</si>
  <si>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</si>
  <si>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</si>
  <si>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</si>
  <si>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</si>
  <si>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</si>
  <si>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座間市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</si>
  <si>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</si>
  <si>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</si>
  <si>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</si>
  <si>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</si>
  <si>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</si>
  <si>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</si>
  <si>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</si>
  <si>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</si>
  <si>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</si>
  <si>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</si>
  <si>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管路更新率は高い数値で推移していますが、有形固定資産減価償却率及び管路経年化率は類似団体と比較すると上回る数値となっています。
　更新が必要な管路は今後も更に増加するため、更新に必要な資金をいかに確保していくかが課題となっています。</t>
    <rPh sb="41" eb="43">
      <t>ルイジ</t>
    </rPh>
    <rPh sb="43" eb="45">
      <t>ダンタイ</t>
    </rPh>
    <rPh sb="46" eb="48">
      <t>ヒカク</t>
    </rPh>
    <rPh sb="51" eb="53">
      <t>ウワマワ</t>
    </rPh>
    <rPh sb="78" eb="79">
      <t>サラ</t>
    </rPh>
    <phoneticPr fontId="4"/>
  </si>
  <si>
    <t>　本市は、他事業体と比較し、企業債残高対給水収益比率は低い数値で推移しています。
　経常収支比率は近年100%を上回っており、また、料金回収率は、平成26年度までは100%を下回る数値で推移していましたが、費用の削減等により、回収率100％未満の状態が解消されています。
　給水原価についても同様の理由により改善しています。
　また、施設利用率及び有収率は類似団体と比較して高い値を示しており、効率性は確保されていると言えます。
　しかし、今後も給水収益の減少傾向、施設の老朽化による維持管理費の増加傾向は続くと予想されることから、引き続き、施設の耐震化等に必要な資金の確保等が課題となっています。</t>
    <rPh sb="146" eb="148">
      <t>ドウヨウ</t>
    </rPh>
    <rPh sb="149" eb="151">
      <t>リユウ</t>
    </rPh>
    <phoneticPr fontId="4"/>
  </si>
  <si>
    <t>　本市の水道事業は、水需要の減少傾向、施設の経年化に伴う維持管理費の増加傾向は続くと予想されることから、将来的に厳しい経営状況になると考えられます。
　また、持続的な経営を行うためには、内部留保資金を十分に確保する必要があります。
　今後も企業債に過度に依存することなく、経費節減に努めるとともに、適正な料金水準を検討し、健全な経営を目指します。</t>
    <rPh sb="117" eb="119">
      <t>コンゴ</t>
    </rPh>
    <phoneticPr fontId="4"/>
  </si>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</sst>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1.59</c:v>
                </c:pt>
                <c:pt idx="1">
                  <c:v>1.64</c:v>
                </c:pt>
                <c:pt idx="2">
                  <c:v>1.64</c:v>
                </c:pt>
                <c:pt idx="3">
                  <c:v>1.58</c:v>
                </c:pt>
                <c:pt idx="4">
                  <c:v>1.89</c:v>
                </c:pt>
              </c:numCache>
            </c:numRef>
          </c:val>
        </c:ser>
        <c:dLbls>
          <c:showLegendKey val="0"/>
          <c:showVal val="0"/>
          <c:showCatName val="0"/>
          <c:showSerName val="0"/>
          <c:showPercent val="0"/>
          <c:showBubbleSize val="0"/>
        </c:dLbls>
        <c:gapWidth val="150"/>
        <c:axId val="205588088"/>
        <c:axId val="20558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05588088"/>
        <c:axId val="205588984"/>
      </c:lineChart>
      <c:dateAx>
        <c:axId val="205588088"/>
        <c:scaling>
          <c:orientation val="minMax"/>
        </c:scaling>
        <c:delete val="1"/>
        <c:axPos val="b"/>
        <c:numFmt formatCode="ge" sourceLinked="1"/>
        <c:majorTickMark val="none"/>
        <c:minorTickMark val="none"/>
        <c:tickLblPos val="none"/>
        <c:crossAx val="205588984"/>
        <c:crosses val="autoZero"/>
        <c:auto val="1"/>
        <c:lblOffset val="100"/>
        <c:baseTimeUnit val="years"/>
      </c:dateAx>
      <c:valAx>
        <c:axId val="20558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8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79.89</c:v>
                </c:pt>
                <c:pt idx="1">
                  <c:v>79.099999999999994</c:v>
                </c:pt>
                <c:pt idx="2">
                  <c:v>77.7</c:v>
                </c:pt>
                <c:pt idx="3">
                  <c:v>76.42</c:v>
                </c:pt>
                <c:pt idx="4">
                  <c:v>76.39</c:v>
                </c:pt>
              </c:numCache>
            </c:numRef>
          </c:val>
        </c:ser>
        <c:dLbls>
          <c:showLegendKey val="0"/>
          <c:showVal val="0"/>
          <c:showCatName val="0"/>
          <c:showSerName val="0"/>
          <c:showPercent val="0"/>
          <c:showBubbleSize val="0"/>
        </c:dLbls>
        <c:gapWidth val="150"/>
        <c:axId val="205909800"/>
        <c:axId val="20614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205909800"/>
        <c:axId val="206148400"/>
      </c:lineChart>
      <c:dateAx>
        <c:axId val="205909800"/>
        <c:scaling>
          <c:orientation val="minMax"/>
        </c:scaling>
        <c:delete val="1"/>
        <c:axPos val="b"/>
        <c:numFmt formatCode="ge" sourceLinked="1"/>
        <c:majorTickMark val="none"/>
        <c:minorTickMark val="none"/>
        <c:tickLblPos val="none"/>
        <c:crossAx val="206148400"/>
        <c:crosses val="autoZero"/>
        <c:auto val="1"/>
        <c:lblOffset val="100"/>
        <c:baseTimeUnit val="years"/>
      </c:dateAx>
      <c:valAx>
        <c:axId val="20614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0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96.04</c:v>
                </c:pt>
                <c:pt idx="1">
                  <c:v>96.71</c:v>
                </c:pt>
                <c:pt idx="2">
                  <c:v>95.6</c:v>
                </c:pt>
                <c:pt idx="3">
                  <c:v>96.34</c:v>
                </c:pt>
                <c:pt idx="4">
                  <c:v>96.73</c:v>
                </c:pt>
              </c:numCache>
            </c:numRef>
          </c:val>
        </c:ser>
        <c:dLbls>
          <c:showLegendKey val="0"/>
          <c:showVal val="0"/>
          <c:showCatName val="0"/>
          <c:showSerName val="0"/>
          <c:showPercent val="0"/>
          <c:showBubbleSize val="0"/>
        </c:dLbls>
        <c:gapWidth val="150"/>
        <c:axId val="206149576"/>
        <c:axId val="20614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206149576"/>
        <c:axId val="206149968"/>
      </c:lineChart>
      <c:dateAx>
        <c:axId val="206149576"/>
        <c:scaling>
          <c:orientation val="minMax"/>
        </c:scaling>
        <c:delete val="1"/>
        <c:axPos val="b"/>
        <c:numFmt formatCode="ge" sourceLinked="1"/>
        <c:majorTickMark val="none"/>
        <c:minorTickMark val="none"/>
        <c:tickLblPos val="none"/>
        <c:crossAx val="206149968"/>
        <c:crosses val="autoZero"/>
        <c:auto val="1"/>
        <c:lblOffset val="100"/>
        <c:baseTimeUnit val="years"/>
      </c:dateAx>
      <c:valAx>
        <c:axId val="20614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4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108.54</c:v>
                </c:pt>
                <c:pt idx="1">
                  <c:v>106.7</c:v>
                </c:pt>
                <c:pt idx="2">
                  <c:v>107.28</c:v>
                </c:pt>
                <c:pt idx="3">
                  <c:v>115.12</c:v>
                </c:pt>
                <c:pt idx="4">
                  <c:v>118.13</c:v>
                </c:pt>
              </c:numCache>
            </c:numRef>
          </c:val>
        </c:ser>
        <c:dLbls>
          <c:showLegendKey val="0"/>
          <c:showVal val="0"/>
          <c:showCatName val="0"/>
          <c:showSerName val="0"/>
          <c:showPercent val="0"/>
          <c:showBubbleSize val="0"/>
        </c:dLbls>
        <c:gapWidth val="150"/>
        <c:axId val="205627000"/>
        <c:axId val="20566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05627000"/>
        <c:axId val="205661736"/>
      </c:lineChart>
      <c:dateAx>
        <c:axId val="205627000"/>
        <c:scaling>
          <c:orientation val="minMax"/>
        </c:scaling>
        <c:delete val="1"/>
        <c:axPos val="b"/>
        <c:numFmt formatCode="ge" sourceLinked="1"/>
        <c:majorTickMark val="none"/>
        <c:minorTickMark val="none"/>
        <c:tickLblPos val="none"/>
        <c:crossAx val="205661736"/>
        <c:crosses val="autoZero"/>
        <c:auto val="1"/>
        <c:lblOffset val="100"/>
        <c:baseTimeUnit val="years"/>
      </c:dateAx>
      <c:valAx>
        <c:axId val="205661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62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46.45</c:v>
                </c:pt>
                <c:pt idx="1">
                  <c:v>45.77</c:v>
                </c:pt>
                <c:pt idx="2">
                  <c:v>47.38</c:v>
                </c:pt>
                <c:pt idx="3">
                  <c:v>48.24</c:v>
                </c:pt>
                <c:pt idx="4">
                  <c:v>49.19</c:v>
                </c:pt>
              </c:numCache>
            </c:numRef>
          </c:val>
        </c:ser>
        <c:dLbls>
          <c:showLegendKey val="0"/>
          <c:showVal val="0"/>
          <c:showCatName val="0"/>
          <c:showSerName val="0"/>
          <c:showPercent val="0"/>
          <c:showBubbleSize val="0"/>
        </c:dLbls>
        <c:gapWidth val="150"/>
        <c:axId val="204440880"/>
        <c:axId val="20444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04440880"/>
        <c:axId val="204441272"/>
      </c:lineChart>
      <c:dateAx>
        <c:axId val="204440880"/>
        <c:scaling>
          <c:orientation val="minMax"/>
        </c:scaling>
        <c:delete val="1"/>
        <c:axPos val="b"/>
        <c:numFmt formatCode="ge" sourceLinked="1"/>
        <c:majorTickMark val="none"/>
        <c:minorTickMark val="none"/>
        <c:tickLblPos val="none"/>
        <c:crossAx val="204441272"/>
        <c:crosses val="autoZero"/>
        <c:auto val="1"/>
        <c:lblOffset val="100"/>
        <c:baseTimeUnit val="years"/>
      </c:dateAx>
      <c:valAx>
        <c:axId val="20444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4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7.83</c:v>
                </c:pt>
                <c:pt idx="1">
                  <c:v>8.68</c:v>
                </c:pt>
                <c:pt idx="2">
                  <c:v>12.29</c:v>
                </c:pt>
                <c:pt idx="3">
                  <c:v>18.36</c:v>
                </c:pt>
                <c:pt idx="4">
                  <c:v>18.260000000000002</c:v>
                </c:pt>
              </c:numCache>
            </c:numRef>
          </c:val>
        </c:ser>
        <c:dLbls>
          <c:showLegendKey val="0"/>
          <c:showVal val="0"/>
          <c:showCatName val="0"/>
          <c:showSerName val="0"/>
          <c:showPercent val="0"/>
          <c:showBubbleSize val="0"/>
        </c:dLbls>
        <c:gapWidth val="150"/>
        <c:axId val="204442448"/>
        <c:axId val="20444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204442448"/>
        <c:axId val="204442840"/>
      </c:lineChart>
      <c:dateAx>
        <c:axId val="204442448"/>
        <c:scaling>
          <c:orientation val="minMax"/>
        </c:scaling>
        <c:delete val="1"/>
        <c:axPos val="b"/>
        <c:numFmt formatCode="ge" sourceLinked="1"/>
        <c:majorTickMark val="none"/>
        <c:minorTickMark val="none"/>
        <c:tickLblPos val="none"/>
        <c:crossAx val="204442840"/>
        <c:crosses val="autoZero"/>
        <c:auto val="1"/>
        <c:lblOffset val="100"/>
        <c:baseTimeUnit val="years"/>
      </c:dateAx>
      <c:valAx>
        <c:axId val="20444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4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4444016"/>
        <c:axId val="20583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204444016"/>
        <c:axId val="205837672"/>
      </c:lineChart>
      <c:dateAx>
        <c:axId val="204444016"/>
        <c:scaling>
          <c:orientation val="minMax"/>
        </c:scaling>
        <c:delete val="1"/>
        <c:axPos val="b"/>
        <c:numFmt formatCode="ge" sourceLinked="1"/>
        <c:majorTickMark val="none"/>
        <c:minorTickMark val="none"/>
        <c:tickLblPos val="none"/>
        <c:crossAx val="205837672"/>
        <c:crosses val="autoZero"/>
        <c:auto val="1"/>
        <c:lblOffset val="100"/>
        <c:baseTimeUnit val="years"/>
      </c:dateAx>
      <c:valAx>
        <c:axId val="205837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44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600.30999999999995</c:v>
                </c:pt>
                <c:pt idx="1">
                  <c:v>618.27</c:v>
                </c:pt>
                <c:pt idx="2">
                  <c:v>455.79</c:v>
                </c:pt>
                <c:pt idx="3">
                  <c:v>742.49</c:v>
                </c:pt>
                <c:pt idx="4">
                  <c:v>693.87</c:v>
                </c:pt>
              </c:numCache>
            </c:numRef>
          </c:val>
        </c:ser>
        <c:dLbls>
          <c:showLegendKey val="0"/>
          <c:showVal val="0"/>
          <c:showCatName val="0"/>
          <c:showSerName val="0"/>
          <c:showPercent val="0"/>
          <c:showBubbleSize val="0"/>
        </c:dLbls>
        <c:gapWidth val="150"/>
        <c:axId val="205840808"/>
        <c:axId val="20584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205840808"/>
        <c:axId val="205841200"/>
      </c:lineChart>
      <c:dateAx>
        <c:axId val="205840808"/>
        <c:scaling>
          <c:orientation val="minMax"/>
        </c:scaling>
        <c:delete val="1"/>
        <c:axPos val="b"/>
        <c:numFmt formatCode="ge" sourceLinked="1"/>
        <c:majorTickMark val="none"/>
        <c:minorTickMark val="none"/>
        <c:tickLblPos val="none"/>
        <c:crossAx val="205841200"/>
        <c:crosses val="autoZero"/>
        <c:auto val="1"/>
        <c:lblOffset val="100"/>
        <c:baseTimeUnit val="years"/>
      </c:dateAx>
      <c:valAx>
        <c:axId val="20584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8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86.55</c:v>
                </c:pt>
                <c:pt idx="1">
                  <c:v>111.04</c:v>
                </c:pt>
                <c:pt idx="2">
                  <c:v>111.07</c:v>
                </c:pt>
                <c:pt idx="3">
                  <c:v>124.31</c:v>
                </c:pt>
                <c:pt idx="4">
                  <c:v>126.14</c:v>
                </c:pt>
              </c:numCache>
            </c:numRef>
          </c:val>
        </c:ser>
        <c:dLbls>
          <c:showLegendKey val="0"/>
          <c:showVal val="0"/>
          <c:showCatName val="0"/>
          <c:showSerName val="0"/>
          <c:showPercent val="0"/>
          <c:showBubbleSize val="0"/>
        </c:dLbls>
        <c:gapWidth val="150"/>
        <c:axId val="205840024"/>
        <c:axId val="20583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205840024"/>
        <c:axId val="205839632"/>
      </c:lineChart>
      <c:dateAx>
        <c:axId val="205840024"/>
        <c:scaling>
          <c:orientation val="minMax"/>
        </c:scaling>
        <c:delete val="1"/>
        <c:axPos val="b"/>
        <c:numFmt formatCode="ge" sourceLinked="1"/>
        <c:majorTickMark val="none"/>
        <c:minorTickMark val="none"/>
        <c:tickLblPos val="none"/>
        <c:crossAx val="205839632"/>
        <c:crosses val="autoZero"/>
        <c:auto val="1"/>
        <c:lblOffset val="100"/>
        <c:baseTimeUnit val="years"/>
      </c:dateAx>
      <c:valAx>
        <c:axId val="20583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84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95.07</c:v>
                </c:pt>
                <c:pt idx="1">
                  <c:v>92.57</c:v>
                </c:pt>
                <c:pt idx="2">
                  <c:v>94.2</c:v>
                </c:pt>
                <c:pt idx="3">
                  <c:v>100.17</c:v>
                </c:pt>
                <c:pt idx="4">
                  <c:v>103.82</c:v>
                </c:pt>
              </c:numCache>
            </c:numRef>
          </c:val>
        </c:ser>
        <c:dLbls>
          <c:showLegendKey val="0"/>
          <c:showVal val="0"/>
          <c:showCatName val="0"/>
          <c:showSerName val="0"/>
          <c:showPercent val="0"/>
          <c:showBubbleSize val="0"/>
        </c:dLbls>
        <c:gapWidth val="150"/>
        <c:axId val="205840416"/>
        <c:axId val="20590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205840416"/>
        <c:axId val="205907056"/>
      </c:lineChart>
      <c:dateAx>
        <c:axId val="205840416"/>
        <c:scaling>
          <c:orientation val="minMax"/>
        </c:scaling>
        <c:delete val="1"/>
        <c:axPos val="b"/>
        <c:numFmt formatCode="ge" sourceLinked="1"/>
        <c:majorTickMark val="none"/>
        <c:minorTickMark val="none"/>
        <c:tickLblPos val="none"/>
        <c:crossAx val="205907056"/>
        <c:crosses val="autoZero"/>
        <c:auto val="1"/>
        <c:lblOffset val="100"/>
        <c:baseTimeUnit val="years"/>
      </c:dateAx>
      <c:valAx>
        <c:axId val="20590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c:v>
                </c:pt>
                <c:pt idx="1">
                  <c:v>138.29</c:v>
                </c:pt>
                <c:pt idx="2">
                  <c:v>135.30000000000001</c:v>
                </c:pt>
                <c:pt idx="3">
                  <c:v>127.25</c:v>
                </c:pt>
                <c:pt idx="4">
                  <c:v>123.34</c:v>
                </c:pt>
              </c:numCache>
            </c:numRef>
          </c:val>
        </c:ser>
        <c:dLbls>
          <c:showLegendKey val="0"/>
          <c:showVal val="0"/>
          <c:showCatName val="0"/>
          <c:showSerName val="0"/>
          <c:showPercent val="0"/>
          <c:showBubbleSize val="0"/>
        </c:dLbls>
        <c:gapWidth val="150"/>
        <c:axId val="205908232"/>
        <c:axId val="20590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205908232"/>
        <c:axId val="205908624"/>
      </c:lineChart>
      <c:dateAx>
        <c:axId val="205908232"/>
        <c:scaling>
          <c:orientation val="minMax"/>
        </c:scaling>
        <c:delete val="1"/>
        <c:axPos val="b"/>
        <c:numFmt formatCode="ge" sourceLinked="1"/>
        <c:majorTickMark val="none"/>
        <c:minorTickMark val="none"/>
        <c:tickLblPos val="none"/>
        <c:crossAx val="205908624"/>
        <c:crosses val="autoZero"/>
        <c:auto val="1"/>
        <c:lblOffset val="100"/>
        <c:baseTimeUnit val="years"/>
      </c:dateAx>
      <c:valAx>
        <c:axId val="20590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0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115" zoomScaleNormal="115"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神奈川県　座間市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119</v>
      </c>
      <c r="AE8" s="60"/>
      <c r="AF8" s="60"/>
      <c r="AG8" s="60"/>
      <c r="AH8" s="60"/>
      <c r="AI8" s="60"/>
      <c r="AJ8" s="60"/>
      <c r="AK8" s="5"/>
      <c r="AL8" s="61">
        <f>データ!$R$6</f>
        <v>130088</v>
      </c>
      <c r="AM8" s="61"/>
      <c r="AN8" s="61"/>
      <c r="AO8" s="61"/>
      <c r="AP8" s="61"/>
      <c r="AQ8" s="61"/>
      <c r="AR8" s="61"/>
      <c r="AS8" s="61"/>
      <c r="AT8" s="51">
        <f>データ!$S$6</f>
        <v>17.57</v>
      </c>
      <c r="AU8" s="52"/>
      <c r="AV8" s="52"/>
      <c r="AW8" s="52"/>
      <c r="AX8" s="52"/>
      <c r="AY8" s="52"/>
      <c r="AZ8" s="52"/>
      <c r="BA8" s="52"/>
      <c r="BB8" s="53">
        <f>データ!$T$6</f>
        <v>7403.98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87.87</v>
      </c>
      <c r="J10" s="52"/>
      <c r="K10" s="52"/>
      <c r="L10" s="52"/>
      <c r="M10" s="52"/>
      <c r="N10" s="52"/>
      <c r="O10" s="64"/>
      <c r="P10" s="53">
        <f>データ!$P$6</f>
        <v>99.93</v>
      </c>
      <c r="Q10" s="53"/>
      <c r="R10" s="53"/>
      <c r="S10" s="53"/>
      <c r="T10" s="53"/>
      <c r="U10" s="53"/>
      <c r="V10" s="53"/>
      <c r="W10" s="61">
        <f>データ!$Q$6</f>
        <v>2207</v>
      </c>
      <c r="X10" s="61"/>
      <c r="Y10" s="61"/>
      <c r="Z10" s="61"/>
      <c r="AA10" s="61"/>
      <c r="AB10" s="61"/>
      <c r="AC10" s="61"/>
      <c r="AD10" s="2"/>
      <c r="AE10" s="2"/>
      <c r="AF10" s="2"/>
      <c r="AG10" s="2"/>
      <c r="AH10" s="5"/>
      <c r="AI10" s="5"/>
      <c r="AJ10" s="5"/>
      <c r="AK10" s="5"/>
      <c r="AL10" s="61">
        <f>データ!$U$6</f>
        <v>130242</v>
      </c>
      <c r="AM10" s="61"/>
      <c r="AN10" s="61"/>
      <c r="AO10" s="61"/>
      <c r="AP10" s="61"/>
      <c r="AQ10" s="61"/>
      <c r="AR10" s="61"/>
      <c r="AS10" s="61"/>
      <c r="AT10" s="51">
        <f>データ!$V$6</f>
        <v>17.02</v>
      </c>
      <c r="AU10" s="52"/>
      <c r="AV10" s="52"/>
      <c r="AW10" s="52"/>
      <c r="AX10" s="52"/>
      <c r="AY10" s="52"/>
      <c r="AZ10" s="52"/>
      <c r="BA10" s="52"/>
      <c r="BB10" s="53">
        <f>データ!$W$6</f>
        <v>7652.29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142166</v>
      </c>
      <c r="D6" s="34">
        <f t="shared" si="3"/>
        <v>46</v>
      </c>
      <c r="E6" s="34">
        <f t="shared" si="3"/>
        <v>1</v>
      </c>
      <c r="F6" s="34">
        <f t="shared" si="3"/>
        <v>0</v>
      </c>
      <c r="G6" s="34">
        <f t="shared" si="3"/>
        <v>1</v>
      </c>
      <c r="H6" s="34" t="str">
        <f t="shared" si="3"/>
        <v>神奈川県　座間市</v>
      </c>
      <c r="I6" s="34" t="str">
        <f t="shared" si="3"/>
        <v>法適用</v>
      </c>
      <c r="J6" s="34" t="str">
        <f t="shared" si="3"/>
        <v>水道事業</v>
      </c>
      <c r="K6" s="34" t="str">
        <f t="shared" si="3"/>
        <v>末端給水事業</v>
      </c>
      <c r="L6" s="34" t="str">
        <f t="shared" si="3"/>
        <v>A3</v>
      </c>
      <c r="M6" s="34">
        <f t="shared" si="3"/>
        <v>0</v>
      </c>
      <c r="N6" s="35" t="str">
        <f t="shared" si="3"/>
        <v>-</v>
      </c>
      <c r="O6" s="35">
        <f t="shared" si="3"/>
        <v>87.87</v>
      </c>
      <c r="P6" s="35">
        <f t="shared" si="3"/>
        <v>99.93</v>
      </c>
      <c r="Q6" s="35">
        <f t="shared" si="3"/>
        <v>2207</v>
      </c>
      <c r="R6" s="35">
        <f t="shared" si="3"/>
        <v>130088</v>
      </c>
      <c r="S6" s="35">
        <f t="shared" si="3"/>
        <v>17.57</v>
      </c>
      <c r="T6" s="35">
        <f t="shared" si="3"/>
        <v>7403.98</v>
      </c>
      <c r="U6" s="35">
        <f t="shared" si="3"/>
        <v>130242</v>
      </c>
      <c r="V6" s="35">
        <f t="shared" si="3"/>
        <v>17.02</v>
      </c>
      <c r="W6" s="35">
        <f t="shared" si="3"/>
        <v>7652.29</v>
      </c>
      <c r="X6" s="36">
        <f>IF(X7="",NA(),X7)</f>
        <v>108.54</v>
      </c>
      <c r="Y6" s="36">
        <f t="shared" ref="Y6:AG6" si="4">IF(Y7="",NA(),Y7)</f>
        <v>106.7</v>
      </c>
      <c r="Z6" s="36">
        <f t="shared" si="4"/>
        <v>107.28</v>
      </c>
      <c r="AA6" s="36">
        <f t="shared" si="4"/>
        <v>115.12</v>
      </c>
      <c r="AB6" s="36">
        <f t="shared" si="4"/>
        <v>118.13</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600.30999999999995</v>
      </c>
      <c r="AU6" s="36">
        <f t="shared" ref="AU6:BC6" si="6">IF(AU7="",NA(),AU7)</f>
        <v>618.27</v>
      </c>
      <c r="AV6" s="36">
        <f t="shared" si="6"/>
        <v>455.79</v>
      </c>
      <c r="AW6" s="36">
        <f t="shared" si="6"/>
        <v>742.49</v>
      </c>
      <c r="AX6" s="36">
        <f t="shared" si="6"/>
        <v>693.87</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86.55</v>
      </c>
      <c r="BF6" s="36">
        <f t="shared" ref="BF6:BN6" si="7">IF(BF7="",NA(),BF7)</f>
        <v>111.04</v>
      </c>
      <c r="BG6" s="36">
        <f t="shared" si="7"/>
        <v>111.07</v>
      </c>
      <c r="BH6" s="36">
        <f t="shared" si="7"/>
        <v>124.31</v>
      </c>
      <c r="BI6" s="36">
        <f t="shared" si="7"/>
        <v>126.14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95.07</v>
      </c>
      <c r="BQ6" s="36">
        <f t="shared" ref="BQ6:BY6" si="8">IF(BQ7="",NA(),BQ7)</f>
        <v>92.57</v>
      </c>
      <c r="BR6" s="36">
        <f t="shared" si="8"/>
        <v>94.2</v>
      </c>
      <c r="BS6" s="36">
        <f t="shared" si="8"/>
        <v>100.17</v>
      </c>
      <c r="BT6" s="36">
        <f t="shared" si="8"/>
        <v>103.82</v>
      </c>
      <c r="BU6" s="36">
        <f t="shared" si="8"/>
        <v>100.16</v>
      </c>
      <c r="BV6" s="36">
        <f t="shared" si="8"/>
        <v>100.07</v>
      </c>
      <c r="BW6" s="36">
        <f t="shared" si="8"/>
        <v>106.22</v>
      </c>
      <c r="BX6" s="36">
        <f t="shared" si="8"/>
        <v>106.69</v>
      </c>
      <c r="BY6" s="36">
        <f t="shared" si="8"/>
        <v>106.52</v>
      </c>
      <c r="BZ6" s="35" t="str">
        <f>IF(BZ7="","",IF(BZ7="-","【-】","【"&amp;SUBSTITUTE(TEXT(BZ7,"#,##0.00"),"-","△")&amp;"】"))</f>
        <v>【105.59】</v>
      </c>
      <c r="CA6" s="36">
        <f>IF(CA7="",NA(),CA7)</f>
        <v>135</v>
      </c>
      <c r="CB6" s="36">
        <f t="shared" ref="CB6:CJ6" si="9">IF(CB7="",NA(),CB7)</f>
        <v>138.29</v>
      </c>
      <c r="CC6" s="36">
        <f t="shared" si="9"/>
        <v>135.30000000000001</v>
      </c>
      <c r="CD6" s="36">
        <f t="shared" si="9"/>
        <v>127.25</v>
      </c>
      <c r="CE6" s="36">
        <f t="shared" si="9"/>
        <v>123.34</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79.89</v>
      </c>
      <c r="CM6" s="36">
        <f t="shared" ref="CM6:CU6" si="10">IF(CM7="",NA(),CM7)</f>
        <v>79.099999999999994</v>
      </c>
      <c r="CN6" s="36">
        <f t="shared" si="10"/>
        <v>77.7</v>
      </c>
      <c r="CO6" s="36">
        <f t="shared" si="10"/>
        <v>76.42</v>
      </c>
      <c r="CP6" s="36">
        <f t="shared" si="10"/>
        <v>76.39</v>
      </c>
      <c r="CQ6" s="36">
        <f t="shared" si="10"/>
        <v>62.5</v>
      </c>
      <c r="CR6" s="36">
        <f t="shared" si="10"/>
        <v>62.45</v>
      </c>
      <c r="CS6" s="36">
        <f t="shared" si="10"/>
        <v>62.12</v>
      </c>
      <c r="CT6" s="36">
        <f t="shared" si="10"/>
        <v>62.26</v>
      </c>
      <c r="CU6" s="36">
        <f t="shared" si="10"/>
        <v>62.1</v>
      </c>
      <c r="CV6" s="35" t="str">
        <f>IF(CV7="","",IF(CV7="-","【-】","【"&amp;SUBSTITUTE(TEXT(CV7,"#,##0.00"),"-","△")&amp;"】"))</f>
        <v>【59.94】</v>
      </c>
      <c r="CW6" s="36">
        <f>IF(CW7="",NA(),CW7)</f>
        <v>96.04</v>
      </c>
      <c r="CX6" s="36">
        <f t="shared" ref="CX6:DF6" si="11">IF(CX7="",NA(),CX7)</f>
        <v>96.71</v>
      </c>
      <c r="CY6" s="36">
        <f t="shared" si="11"/>
        <v>95.6</v>
      </c>
      <c r="CZ6" s="36">
        <f t="shared" si="11"/>
        <v>96.34</v>
      </c>
      <c r="DA6" s="36">
        <f t="shared" si="11"/>
        <v>96.73</v>
      </c>
      <c r="DB6" s="36">
        <f t="shared" si="11"/>
        <v>89.62</v>
      </c>
      <c r="DC6" s="36">
        <f t="shared" si="11"/>
        <v>89.76</v>
      </c>
      <c r="DD6" s="36">
        <f t="shared" si="11"/>
        <v>89.45</v>
      </c>
      <c r="DE6" s="36">
        <f t="shared" si="11"/>
        <v>89.5</v>
      </c>
      <c r="DF6" s="36">
        <f t="shared" si="11"/>
        <v>89.52</v>
      </c>
      <c r="DG6" s="35" t="str">
        <f>IF(DG7="","",IF(DG7="-","【-】","【"&amp;SUBSTITUTE(TEXT(DG7,"#,##0.00"),"-","△")&amp;"】"))</f>
        <v>【90.22】</v>
      </c>
      <c r="DH6" s="36">
        <f>IF(DH7="",NA(),DH7)</f>
        <v>46.45</v>
      </c>
      <c r="DI6" s="36">
        <f t="shared" ref="DI6:DQ6" si="12">IF(DI7="",NA(),DI7)</f>
        <v>45.77</v>
      </c>
      <c r="DJ6" s="36">
        <f t="shared" si="12"/>
        <v>47.38</v>
      </c>
      <c r="DK6" s="36">
        <f t="shared" si="12"/>
        <v>48.24</v>
      </c>
      <c r="DL6" s="36">
        <f t="shared" si="12"/>
        <v>49.19</v>
      </c>
      <c r="DM6" s="36">
        <f t="shared" si="12"/>
        <v>40.21</v>
      </c>
      <c r="DN6" s="36">
        <f t="shared" si="12"/>
        <v>41.12</v>
      </c>
      <c r="DO6" s="36">
        <f t="shared" si="12"/>
        <v>44.91</v>
      </c>
      <c r="DP6" s="36">
        <f t="shared" si="12"/>
        <v>45.89</v>
      </c>
      <c r="DQ6" s="36">
        <f t="shared" si="12"/>
        <v>46.58</v>
      </c>
      <c r="DR6" s="35" t="str">
        <f>IF(DR7="","",IF(DR7="-","【-】","【"&amp;SUBSTITUTE(TEXT(DR7,"#,##0.00"),"-","△")&amp;"】"))</f>
        <v>【47.91】</v>
      </c>
      <c r="DS6" s="36">
        <f>IF(DS7="",NA(),DS7)</f>
        <v>7.83</v>
      </c>
      <c r="DT6" s="36">
        <f t="shared" ref="DT6:EB6" si="13">IF(DT7="",NA(),DT7)</f>
        <v>8.68</v>
      </c>
      <c r="DU6" s="36">
        <f t="shared" si="13"/>
        <v>12.29</v>
      </c>
      <c r="DV6" s="36">
        <f t="shared" si="13"/>
        <v>18.36</v>
      </c>
      <c r="DW6" s="36">
        <f t="shared" si="13"/>
        <v>18.260000000000002</v>
      </c>
      <c r="DX6" s="36">
        <f t="shared" si="13"/>
        <v>10.19</v>
      </c>
      <c r="DY6" s="36">
        <f t="shared" si="13"/>
        <v>10.9</v>
      </c>
      <c r="DZ6" s="36">
        <f t="shared" si="13"/>
        <v>12.03</v>
      </c>
      <c r="EA6" s="36">
        <f t="shared" si="13"/>
        <v>13.14</v>
      </c>
      <c r="EB6" s="36">
        <f t="shared" si="13"/>
        <v>14.45</v>
      </c>
      <c r="EC6" s="35" t="str">
        <f>IF(EC7="","",IF(EC7="-","【-】","【"&amp;SUBSTITUTE(TEXT(EC7,"#,##0.00"),"-","△")&amp;"】"))</f>
        <v>【15.00】</v>
      </c>
      <c r="ED6" s="36">
        <f>IF(ED7="",NA(),ED7)</f>
        <v>1.59</v>
      </c>
      <c r="EE6" s="36">
        <f t="shared" ref="EE6:EM6" si="14">IF(EE7="",NA(),EE7)</f>
        <v>1.64</v>
      </c>
      <c r="EF6" s="36">
        <f t="shared" si="14"/>
        <v>1.64</v>
      </c>
      <c r="EG6" s="36">
        <f t="shared" si="14"/>
        <v>1.58</v>
      </c>
      <c r="EH6" s="36">
        <f t="shared" si="14"/>
        <v>1.89</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142166</v>
      </c>
      <c r="D7" s="38">
        <v>46</v>
      </c>
      <c r="E7" s="38">
        <v>1</v>
      </c>
      <c r="F7" s="38">
        <v>0</v>
      </c>
      <c r="G7" s="38">
        <v>1</v>
      </c>
      <c r="H7" s="38" t="s">
        <v>105</v>
      </c>
      <c r="I7" s="38" t="s">
        <v>106</v>
      </c>
      <c r="J7" s="38" t="s">
        <v>107</v>
      </c>
      <c r="K7" s="38" t="s">
        <v>108</v>
      </c>
      <c r="L7" s="38" t="s">
        <v>109</v>
      </c>
      <c r="M7" s="38"/>
      <c r="N7" s="39" t="s">
        <v>110</v>
      </c>
      <c r="O7" s="39">
        <v>87.87</v>
      </c>
      <c r="P7" s="39">
        <v>99.93</v>
      </c>
      <c r="Q7" s="39">
        <v>2207</v>
      </c>
      <c r="R7" s="39">
        <v>130088</v>
      </c>
      <c r="S7" s="39">
        <v>17.57</v>
      </c>
      <c r="T7" s="39">
        <v>7403.98</v>
      </c>
      <c r="U7" s="39">
        <v>130242</v>
      </c>
      <c r="V7" s="39">
        <v>17.02</v>
      </c>
      <c r="W7" s="39">
        <v>7652.29</v>
      </c>
      <c r="X7" s="39">
        <v>108.54</v>
      </c>
      <c r="Y7" s="39">
        <v>106.7</v>
      </c>
      <c r="Z7" s="39">
        <v>107.28</v>
      </c>
      <c r="AA7" s="39">
        <v>115.12</v>
      </c>
      <c r="AB7" s="39">
        <v>118.13</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600.30999999999995</v>
      </c>
      <c r="AU7" s="39">
        <v>618.27</v>
      </c>
      <c r="AV7" s="39">
        <v>455.79</v>
      </c>
      <c r="AW7" s="39">
        <v>742.49</v>
      </c>
      <c r="AX7" s="39">
        <v>693.87</v>
      </c>
      <c r="AY7" s="39">
        <v>633.30999999999995</v>
      </c>
      <c r="AZ7" s="39">
        <v>648.09</v>
      </c>
      <c r="BA7" s="39">
        <v>344.19</v>
      </c>
      <c r="BB7" s="39">
        <v>352.05</v>
      </c>
      <c r="BC7" s="39">
        <v>349.04</v>
      </c>
      <c r="BD7" s="39">
        <v>262.87</v>
      </c>
      <c r="BE7" s="39">
        <v>86.55</v>
      </c>
      <c r="BF7" s="39">
        <v>111.04</v>
      </c>
      <c r="BG7" s="39">
        <v>111.07</v>
      </c>
      <c r="BH7" s="39">
        <v>124.31</v>
      </c>
      <c r="BI7" s="39">
        <v>126.14</v>
      </c>
      <c r="BJ7" s="39">
        <v>257.41000000000003</v>
      </c>
      <c r="BK7" s="39">
        <v>253.86</v>
      </c>
      <c r="BL7" s="39">
        <v>252.09</v>
      </c>
      <c r="BM7" s="39">
        <v>250.76</v>
      </c>
      <c r="BN7" s="39">
        <v>254.54</v>
      </c>
      <c r="BO7" s="39">
        <v>270.87</v>
      </c>
      <c r="BP7" s="39">
        <v>95.07</v>
      </c>
      <c r="BQ7" s="39">
        <v>92.57</v>
      </c>
      <c r="BR7" s="39">
        <v>94.2</v>
      </c>
      <c r="BS7" s="39">
        <v>100.17</v>
      </c>
      <c r="BT7" s="39">
        <v>103.82</v>
      </c>
      <c r="BU7" s="39">
        <v>100.16</v>
      </c>
      <c r="BV7" s="39">
        <v>100.07</v>
      </c>
      <c r="BW7" s="39">
        <v>106.22</v>
      </c>
      <c r="BX7" s="39">
        <v>106.69</v>
      </c>
      <c r="BY7" s="39">
        <v>106.52</v>
      </c>
      <c r="BZ7" s="39">
        <v>105.59</v>
      </c>
      <c r="CA7" s="39">
        <v>135</v>
      </c>
      <c r="CB7" s="39">
        <v>138.29</v>
      </c>
      <c r="CC7" s="39">
        <v>135.30000000000001</v>
      </c>
      <c r="CD7" s="39">
        <v>127.25</v>
      </c>
      <c r="CE7" s="39">
        <v>123.34</v>
      </c>
      <c r="CF7" s="39">
        <v>166.17</v>
      </c>
      <c r="CG7" s="39">
        <v>164.93</v>
      </c>
      <c r="CH7" s="39">
        <v>155.22999999999999</v>
      </c>
      <c r="CI7" s="39">
        <v>154.91999999999999</v>
      </c>
      <c r="CJ7" s="39">
        <v>155.80000000000001</v>
      </c>
      <c r="CK7" s="39">
        <v>163.27000000000001</v>
      </c>
      <c r="CL7" s="39">
        <v>79.89</v>
      </c>
      <c r="CM7" s="39">
        <v>79.099999999999994</v>
      </c>
      <c r="CN7" s="39">
        <v>77.7</v>
      </c>
      <c r="CO7" s="39">
        <v>76.42</v>
      </c>
      <c r="CP7" s="39">
        <v>76.39</v>
      </c>
      <c r="CQ7" s="39">
        <v>62.5</v>
      </c>
      <c r="CR7" s="39">
        <v>62.45</v>
      </c>
      <c r="CS7" s="39">
        <v>62.12</v>
      </c>
      <c r="CT7" s="39">
        <v>62.26</v>
      </c>
      <c r="CU7" s="39">
        <v>62.1</v>
      </c>
      <c r="CV7" s="39">
        <v>59.94</v>
      </c>
      <c r="CW7" s="39">
        <v>96.04</v>
      </c>
      <c r="CX7" s="39">
        <v>96.71</v>
      </c>
      <c r="CY7" s="39">
        <v>95.6</v>
      </c>
      <c r="CZ7" s="39">
        <v>96.34</v>
      </c>
      <c r="DA7" s="39">
        <v>96.73</v>
      </c>
      <c r="DB7" s="39">
        <v>89.62</v>
      </c>
      <c r="DC7" s="39">
        <v>89.76</v>
      </c>
      <c r="DD7" s="39">
        <v>89.45</v>
      </c>
      <c r="DE7" s="39">
        <v>89.5</v>
      </c>
      <c r="DF7" s="39">
        <v>89.52</v>
      </c>
      <c r="DG7" s="39">
        <v>90.22</v>
      </c>
      <c r="DH7" s="39">
        <v>46.45</v>
      </c>
      <c r="DI7" s="39">
        <v>45.77</v>
      </c>
      <c r="DJ7" s="39">
        <v>47.38</v>
      </c>
      <c r="DK7" s="39">
        <v>48.24</v>
      </c>
      <c r="DL7" s="39">
        <v>49.19</v>
      </c>
      <c r="DM7" s="39">
        <v>40.21</v>
      </c>
      <c r="DN7" s="39">
        <v>41.12</v>
      </c>
      <c r="DO7" s="39">
        <v>44.91</v>
      </c>
      <c r="DP7" s="39">
        <v>45.89</v>
      </c>
      <c r="DQ7" s="39">
        <v>46.58</v>
      </c>
      <c r="DR7" s="39">
        <v>47.91</v>
      </c>
      <c r="DS7" s="39">
        <v>7.83</v>
      </c>
      <c r="DT7" s="39">
        <v>8.68</v>
      </c>
      <c r="DU7" s="39">
        <v>12.29</v>
      </c>
      <c r="DV7" s="39">
        <v>18.36</v>
      </c>
      <c r="DW7" s="39">
        <v>18.260000000000002</v>
      </c>
      <c r="DX7" s="39">
        <v>10.19</v>
      </c>
      <c r="DY7" s="39">
        <v>10.9</v>
      </c>
      <c r="DZ7" s="39">
        <v>12.03</v>
      </c>
      <c r="EA7" s="39">
        <v>13.14</v>
      </c>
      <c r="EB7" s="39">
        <v>14.45</v>
      </c>
      <c r="EC7" s="39">
        <v>15</v>
      </c>
      <c r="ED7" s="39">
        <v>1.59</v>
      </c>
      <c r="EE7" s="39">
        <v>1.64</v>
      </c>
      <c r="EF7" s="39">
        <v>1.64</v>
      </c>
      <c r="EG7" s="39">
        <v>1.58</v>
      </c>
      <c r="EH7" s="39">
        <v>1.89</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星野 篤史</cp:lastModifiedBy>
  <cp:lastPrinted>2018-02-02T07:53:10Z</cp:lastPrinted>
  <dcterms:created xsi:type="dcterms:W3CDTF">2017-12-25T01:26:27Z</dcterms:created>
  <dcterms:modified xsi:type="dcterms:W3CDTF">2018-02-05T00:36:50Z</dcterms:modified>
  <cp:category/>
</cp:coreProperties>
</file>