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Dd/jacxjDmkw/AUn7OsJviJC+U018AXFaHC+ic5LET/1ZcDKOlV1W/hroPOFE6x3xEmFILMv1PdC+ZtEaffw==" workbookSaltValue="obrFsyKgG05r/2ijmNsYvw==" workbookSpinCount="100000"/>
  <bookViews>
    <workbookView windowHeight="9220" windowWidth="23040" xWindow="0" yWindow="0"/>
  </bookViews>
  <sheets>
    <sheet r:id="rId1" name="法適用_水道事業" sheetId="4"/>
    <sheet r:id="rId2" name="データ" sheetId="5"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<sst xmlns="http://schemas.openxmlformats.org/spreadsheetml/2006/main" count="228" uniqueCount="112">
  <si>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</si>
  <si>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</si>
  <si>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</si>
  <si>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</si>
  <si>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</si>
  <si>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</si>
  <si>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</si>
  <si>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</si>
  <si>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</si>
  <si>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</si>
  <si>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</si>
  <si>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</si>
  <si>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</si>
  <si>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</si>
  <si>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</si>
  <si>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</si>
  <si>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</si>
  <si>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</si>
  <si>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</si>
  <si>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</si>
  <si>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</si>
  <si>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</si>
  <si>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</si>
  <si>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</si>
  <si>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</si>
  <si>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</si>
  <si>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</si>
  <si>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</si>
  <si>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</si>
  <si>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</si>
  <si>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</si>
  <si>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</si>
  <si>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</si>
  <si>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</si>
  <si>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</si>
  <si>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</si>
  <si>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</si>
  <si>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</si>
  <si>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</si>
  <si>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</si>
  <si>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</si>
  <si>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</si>
  <si>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</si>
  <si>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</si>
  <si>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</si>
  <si>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</si>
  <si>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</si>
  <si>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</si>
  <si>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</si>
  <si>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</si>
  <si>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</si>
  <si>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</si>
  <si>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</si>
  <si>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</si>
  <si>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</si>
  <si>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</si>
  <si>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</si>
  <si>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</si>
  <si>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</si>
  <si>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</si>
  <si>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</si>
  <si>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</si>
  <si>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</si>
  <si>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</si>
  <si>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</si>
  <si>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</si>
  <si>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</si>
  <si>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</si>
  <si>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</si>
  <si>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</si>
  <si>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</si>
  <si>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</si>
  <si>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</si>
  <si>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</si>
  <si>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</si>
  <si>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</si>
  <si>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</si>
  <si>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</si>
  <si>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</si>
  <si>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</si>
  <si>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</si>
  <si>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</si>
  <si>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</si>
  <si>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</si>
  <si>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</si>
  <si>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</si>
  <si>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</si>
  <si>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</si>
  <si>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</si>
  <si>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</si>
  <si>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</si>
  <si>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</si>
  <si>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</si>
  <si>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</si>
  <si>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</si>
  <si>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</si>
  <si>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</si>
  <si>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</si>
  <si>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</si>
  <si>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</si>
  <si>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</si>
  <si>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</si>
  <si>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</si>
  <si>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</si>
  <si>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</si>
  <si>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</si>
  <si>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</si>
  <si>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</si>
  <si>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</si>
  <si>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有形固定資産減価償却率、管路経年化率ともに平均値を上回り、さらに年々増加傾向にあることから、施設の更新、管路の長寿命化などの必要性が高まっています。
　一方、平成24年度以降、積極的な管路の更新により管路更新率を高い水準で維持することができています。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5">
      <t>ヘイキンチ</t>
    </rPh>
    <rPh sb="26" eb="28">
      <t>ウワマワ</t>
    </rPh>
    <rPh sb="33" eb="35">
      <t>ネンネン</t>
    </rPh>
    <rPh sb="35" eb="37">
      <t>ゾウカ</t>
    </rPh>
    <rPh sb="37" eb="39">
      <t>ケイコウ</t>
    </rPh>
    <rPh sb="47" eb="49">
      <t>シセツ</t>
    </rPh>
    <rPh sb="50" eb="52">
      <t>コウシン</t>
    </rPh>
    <rPh sb="53" eb="55">
      <t>カンロ</t>
    </rPh>
    <rPh sb="56" eb="60">
      <t>チョウジュミョウカ</t>
    </rPh>
    <rPh sb="63" eb="66">
      <t>ヒツヨウセイ</t>
    </rPh>
    <rPh sb="67" eb="68">
      <t>タカ</t>
    </rPh>
    <rPh sb="77" eb="79">
      <t>イッポウ</t>
    </rPh>
    <rPh sb="80" eb="82">
      <t>ヘイセイ</t>
    </rPh>
    <rPh sb="84" eb="86">
      <t>ネンド</t>
    </rPh>
    <rPh sb="86" eb="88">
      <t>イコウ</t>
    </rPh>
    <rPh sb="89" eb="92">
      <t>セッキョクテキ</t>
    </rPh>
    <rPh sb="93" eb="95">
      <t>カンロ</t>
    </rPh>
    <rPh sb="96" eb="98">
      <t>コウシン</t>
    </rPh>
    <rPh sb="101" eb="103">
      <t>カンロ</t>
    </rPh>
    <rPh sb="103" eb="105">
      <t>コウシン</t>
    </rPh>
    <rPh sb="105" eb="106">
      <t>リツ</t>
    </rPh>
    <rPh sb="107" eb="108">
      <t>タカ</t>
    </rPh>
    <rPh sb="109" eb="111">
      <t>スイジュン</t>
    </rPh>
    <rPh sb="112" eb="114">
      <t>イジ</t>
    </rPh>
    <phoneticPr fontId="4"/>
  </si>
  <si>
    <t>　本市の水道事業は、安定的に経常収支比率が100％を上回っておりましたが、近年の物価上昇や老朽化した施設の修繕の影響等により経常収支比率が100％を下回りました。令和8年度から料金改定により改善が見込まれますが、今後、給水人口の減少による水需要の減少が見込まれる一方、老朽化した施設の更新、災害対策の一環としての耐震化の必要性に迫られており、さらなる費用や借入が必要となることが予想されます。
　事業の広域化や民間活力の導入等も視野にいれながら、さらなる事業運営の合理化・効率化が必要です。</t>
    <rPh sb="1" eb="3">
      <t>ホンシ</t>
    </rPh>
    <rPh sb="4" eb="6">
      <t>スイドウ</t>
    </rPh>
    <rPh sb="6" eb="8">
      <t>ジギョウ</t>
    </rPh>
    <rPh sb="10" eb="13">
      <t>アンテイテキ</t>
    </rPh>
    <rPh sb="14" eb="20">
      <t>ケイジョウシュウシヒリツ</t>
    </rPh>
    <rPh sb="26" eb="28">
      <t>ウワマワ</t>
    </rPh>
    <rPh sb="37" eb="39">
      <t>キンネン</t>
    </rPh>
    <rPh sb="40" eb="44">
      <t>ブッカジョウショウ</t>
    </rPh>
    <rPh sb="45" eb="48">
      <t>ロウキュウカ</t>
    </rPh>
    <rPh sb="50" eb="52">
      <t>シセツ</t>
    </rPh>
    <rPh sb="53" eb="55">
      <t>シュウゼン</t>
    </rPh>
    <rPh sb="56" eb="58">
      <t>エイキョウ</t>
    </rPh>
    <rPh sb="58" eb="59">
      <t>トウ</t>
    </rPh>
    <rPh sb="62" eb="68">
      <t>ケイジョウシュウシヒリツ</t>
    </rPh>
    <rPh sb="81" eb="83">
      <t>レイワ</t>
    </rPh>
    <rPh sb="84" eb="86">
      <t>ネンド</t>
    </rPh>
    <rPh sb="88" eb="90">
      <t>リョウキン</t>
    </rPh>
    <rPh sb="90" eb="92">
      <t>カイテイ</t>
    </rPh>
    <rPh sb="95" eb="97">
      <t>カイゼン</t>
    </rPh>
    <rPh sb="98" eb="100">
      <t>ミコ</t>
    </rPh>
    <rPh sb="106" eb="108">
      <t>コンゴ</t>
    </rPh>
    <rPh sb="109" eb="111">
      <t>キュウスイ</t>
    </rPh>
    <rPh sb="111" eb="113">
      <t>ジンコウ</t>
    </rPh>
    <rPh sb="114" eb="116">
      <t>ゲンショウ</t>
    </rPh>
    <rPh sb="119" eb="120">
      <t>ミズ</t>
    </rPh>
    <rPh sb="120" eb="122">
      <t>ジュヨウ</t>
    </rPh>
    <rPh sb="123" eb="125">
      <t>ゲンショウ</t>
    </rPh>
    <rPh sb="126" eb="128">
      <t>ミコ</t>
    </rPh>
    <rPh sb="131" eb="133">
      <t>イッポウ</t>
    </rPh>
    <rPh sb="134" eb="137">
      <t>ロウキュウカ</t>
    </rPh>
    <rPh sb="139" eb="141">
      <t>シセツ</t>
    </rPh>
    <rPh sb="142" eb="144">
      <t>コウシン</t>
    </rPh>
    <rPh sb="145" eb="147">
      <t>サイガイ</t>
    </rPh>
    <rPh sb="147" eb="149">
      <t>タイサク</t>
    </rPh>
    <rPh sb="150" eb="152">
      <t>イッカン</t>
    </rPh>
    <rPh sb="156" eb="159">
      <t>タイシンカ</t>
    </rPh>
    <rPh sb="160" eb="162">
      <t>ヒツヨウ</t>
    </rPh>
    <rPh sb="162" eb="163">
      <t>セイ</t>
    </rPh>
    <rPh sb="164" eb="165">
      <t>セマ</t>
    </rPh>
    <rPh sb="175" eb="177">
      <t>ヒヨウ</t>
    </rPh>
    <rPh sb="178" eb="180">
      <t>カリイレ</t>
    </rPh>
    <rPh sb="181" eb="183">
      <t>ヒツヨウ</t>
    </rPh>
    <rPh sb="189" eb="191">
      <t>ヨソウ</t>
    </rPh>
    <rPh sb="198" eb="200">
      <t>ジギョウ</t>
    </rPh>
    <rPh sb="201" eb="204">
      <t>コウイキカ</t>
    </rPh>
    <rPh sb="205" eb="207">
      <t>ミンカン</t>
    </rPh>
    <rPh sb="207" eb="209">
      <t>カツリョク</t>
    </rPh>
    <rPh sb="210" eb="212">
      <t>ドウニュウ</t>
    </rPh>
    <rPh sb="212" eb="213">
      <t>トウ</t>
    </rPh>
    <rPh sb="214" eb="216">
      <t>シヤ</t>
    </rPh>
    <rPh sb="227" eb="229">
      <t>ジギョウ</t>
    </rPh>
    <rPh sb="229" eb="231">
      <t>ウンエイ</t>
    </rPh>
    <rPh sb="232" eb="235">
      <t>ゴウリカ</t>
    </rPh>
    <rPh sb="236" eb="239">
      <t>コウリツカ</t>
    </rPh>
    <rPh sb="240" eb="242">
      <t>ヒツヨウ</t>
    </rPh>
    <phoneticPr fontId="4"/>
  </si>
  <si>
    <t xml:space="preserve">  料金回収率が平均値を下回っており、現状では給水に係る経費分を料金収入で賄えていない状況です。また、一般会計からの繰入金、補助金、水道利用加入金等の収入がありますが、経常収支比率が100％を下回りました。一方、令和8年度から料金改定を予定しており、経営の健全化が期待されます。
　また、給水原価は平均値を下回っており、安価な水道料金を設定できていることから、効率的な事業運営を行っていると言えます。</t>
    <rPh sb="96" eb="98">
      <t>シタマワ</t>
    </rPh>
    <rPh sb="103" eb="105">
      <t>イッポウ</t>
    </rPh>
    <rPh sb="106" eb="108">
      <t>レイワ</t>
    </rPh>
    <rPh sb="109" eb="111">
      <t>ネンド</t>
    </rPh>
    <rPh sb="113" eb="115">
      <t>リョウキン</t>
    </rPh>
    <rPh sb="115" eb="117">
      <t>カイテイ</t>
    </rPh>
    <rPh sb="118" eb="120">
      <t>ヨテイ</t>
    </rPh>
    <rPh sb="130" eb="131">
      <t>カ</t>
    </rPh>
    <rPh sb="132" eb="134">
      <t>キタイ</t>
    </rPh>
    <rPh sb="144" eb="146">
      <t>キュウスイ</t>
    </rPh>
    <rPh sb="146" eb="148">
      <t>ゲンカ</t>
    </rPh>
    <rPh sb="149" eb="152">
      <t>ヘイキンチ</t>
    </rPh>
    <rPh sb="153" eb="155">
      <t>シタマワ</t>
    </rPh>
    <rPh sb="160" eb="162">
      <t>アンカ</t>
    </rPh>
    <rPh sb="163" eb="165">
      <t>スイドウ</t>
    </rPh>
    <rPh sb="165" eb="167">
      <t>リョウキン</t>
    </rPh>
    <rPh sb="168" eb="170">
      <t>セッテイ</t>
    </rPh>
    <rPh sb="180" eb="183">
      <t>コウリツテキ</t>
    </rPh>
    <rPh sb="184" eb="186">
      <t>ジギョウ</t>
    </rPh>
    <rPh sb="186" eb="188">
      <t>ウンエイ</t>
    </rPh>
    <rPh sb="189" eb="190">
      <t>オコナ</t>
    </rPh>
    <rPh sb="195" eb="19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</si>
</sst>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0.92</c:v>
                </c:pt>
                <c:pt idx="2">
                  <c:v>1.08</c:v>
                </c:pt>
                <c:pt idx="3">
                  <c:v>1.08</c:v>
                </c:pt>
                <c:pt idx="4">
                  <c:v>1.03</c:v>
                </c:pt>
              </c:numCache>
            </c:numRef>
          </c:val>
          <c:extLst>
            <c:ext xmlns:c16="http://schemas.microsoft.com/office/drawing/2014/chart" uri="{C3380CC4-5D6E-409C-BE32-E72D297353CC}">
              <c16:uniqueId val="{00000000-5532-4C66-80A2-9BED24CF35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532-4C66-80A2-9BED24CF35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81.06</c:v>
                </c:pt>
                <c:pt idx="1">
                  <c:v>79.63</c:v>
                </c:pt>
                <c:pt idx="2">
                  <c:v>78.31</c:v>
                </c:pt>
                <c:pt idx="3">
                  <c:v>77.709999999999994</c:v>
                </c:pt>
                <c:pt idx="4">
                  <c:v>75.88</c:v>
                </c:pt>
              </c:numCache>
            </c:numRef>
          </c:val>
          <c:extLst>
            <c:ext xmlns:c16="http://schemas.microsoft.com/office/drawing/2014/chart" uri="{C3380CC4-5D6E-409C-BE32-E72D297353CC}">
              <c16:uniqueId val="{00000000-0D56-4076-9FBD-B7D9C17CF4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0D56-4076-9FBD-B7D9C17CF4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93.74</c:v>
                </c:pt>
                <c:pt idx="1">
                  <c:v>94.59</c:v>
                </c:pt>
                <c:pt idx="2">
                  <c:v>93.93</c:v>
                </c:pt>
                <c:pt idx="3">
                  <c:v>93.02</c:v>
                </c:pt>
                <c:pt idx="4">
                  <c:v>95.3</c:v>
                </c:pt>
              </c:numCache>
            </c:numRef>
          </c:val>
          <c:extLst>
            <c:ext xmlns:c16="http://schemas.microsoft.com/office/drawing/2014/chart" uri="{C3380CC4-5D6E-409C-BE32-E72D297353CC}">
              <c16:uniqueId val="{00000000-3AEB-4DB4-9B8A-B5D16440F7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3AEB-4DB4-9B8A-B5D16440F7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110.36</c:v>
                </c:pt>
                <c:pt idx="1">
                  <c:v>112.16</c:v>
                </c:pt>
                <c:pt idx="2">
                  <c:v>104.61</c:v>
                </c:pt>
                <c:pt idx="3">
                  <c:v>103.89</c:v>
                </c:pt>
                <c:pt idx="4">
                  <c:v>91.97</c:v>
                </c:pt>
              </c:numCache>
            </c:numRef>
          </c:val>
          <c:extLst>
            <c:ext xmlns:c16="http://schemas.microsoft.com/office/drawing/2014/chart" uri="{C3380CC4-5D6E-409C-BE32-E72D297353CC}">
              <c16:uniqueId val="{00000000-4438-45B8-8EA1-F42A6E6D98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4438-45B8-8EA1-F42A6E6D98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51.36</c:v>
                </c:pt>
                <c:pt idx="1">
                  <c:v>51.82</c:v>
                </c:pt>
                <c:pt idx="2">
                  <c:v>52.63</c:v>
                </c:pt>
                <c:pt idx="3">
                  <c:v>53.35</c:v>
                </c:pt>
                <c:pt idx="4">
                  <c:v>54.02</c:v>
                </c:pt>
              </c:numCache>
            </c:numRef>
          </c:val>
          <c:extLst>
            <c:ext xmlns:c16="http://schemas.microsoft.com/office/drawing/2014/chart" uri="{C3380CC4-5D6E-409C-BE32-E72D297353CC}">
              <c16:uniqueId val="{00000000-26A2-4966-A938-A4A87FF181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6A2-4966-A938-A4A87FF181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23.08</c:v>
                </c:pt>
                <c:pt idx="1">
                  <c:v>25.48</c:v>
                </c:pt>
                <c:pt idx="2">
                  <c:v>26.63</c:v>
                </c:pt>
                <c:pt idx="3">
                  <c:v>27.61</c:v>
                </c:pt>
                <c:pt idx="4">
                  <c:v>27.68</c:v>
                </c:pt>
              </c:numCache>
            </c:numRef>
          </c:val>
          <c:extLst>
            <c:ext xmlns:c16="http://schemas.microsoft.com/office/drawing/2014/chart" uri="{C3380CC4-5D6E-409C-BE32-E72D297353CC}">
              <c16:uniqueId val="{00000000-830C-4265-81A7-14C0B837924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830C-4265-81A7-14C0B837924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F7-474F-BB7B-C3C10621385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1AF7-474F-BB7B-C3C10621385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368.78</c:v>
                </c:pt>
                <c:pt idx="1">
                  <c:v>429.5</c:v>
                </c:pt>
                <c:pt idx="2">
                  <c:v>556.24</c:v>
                </c:pt>
                <c:pt idx="3">
                  <c:v>457.02</c:v>
                </c:pt>
                <c:pt idx="4">
                  <c:v>479.52</c:v>
                </c:pt>
              </c:numCache>
            </c:numRef>
          </c:val>
          <c:extLst>
            <c:ext xmlns:c16="http://schemas.microsoft.com/office/drawing/2014/chart" uri="{C3380CC4-5D6E-409C-BE32-E72D297353CC}">
              <c16:uniqueId val="{00000000-25CF-48D7-BDA6-E7E1D6CBA4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25CF-48D7-BDA6-E7E1D6CBA4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97.23</c:v>
                </c:pt>
                <c:pt idx="1">
                  <c:v>111.21</c:v>
                </c:pt>
                <c:pt idx="2">
                  <c:v>141.78</c:v>
                </c:pt>
                <c:pt idx="3">
                  <c:v>158.47</c:v>
                </c:pt>
                <c:pt idx="4">
                  <c:v>156.16</c:v>
                </c:pt>
              </c:numCache>
            </c:numRef>
          </c:val>
          <c:extLst>
            <c:ext xmlns:c16="http://schemas.microsoft.com/office/drawing/2014/chart" uri="{C3380CC4-5D6E-409C-BE32-E72D297353CC}">
              <c16:uniqueId val="{00000000-CF5F-4DA7-848F-82C2401BB1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F5F-4DA7-848F-82C2401BB1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102.12</c:v>
                </c:pt>
                <c:pt idx="1">
                  <c:v>103.78</c:v>
                </c:pt>
                <c:pt idx="2">
                  <c:v>85.73</c:v>
                </c:pt>
                <c:pt idx="3">
                  <c:v>83.31</c:v>
                </c:pt>
                <c:pt idx="4">
                  <c:v>80.67</c:v>
                </c:pt>
              </c:numCache>
            </c:numRef>
          </c:val>
          <c:extLst>
            <c:ext xmlns:c16="http://schemas.microsoft.com/office/drawing/2014/chart" uri="{C3380CC4-5D6E-409C-BE32-E72D297353CC}">
              <c16:uniqueId val="{00000000-8FCB-4B88-A68E-6035E0FC51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8FCB-4B88-A68E-6035E0FC51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124.15</c:v>
                </c:pt>
                <c:pt idx="1">
                  <c:v>122.55</c:v>
                </c:pt>
                <c:pt idx="2">
                  <c:v>133.63999999999999</c:v>
                </c:pt>
                <c:pt idx="3">
                  <c:v>138.63</c:v>
                </c:pt>
                <c:pt idx="4">
                  <c:v>159.05000000000001</c:v>
                </c:pt>
              </c:numCache>
            </c:numRef>
          </c:val>
          <c:extLst>
            <c:ext xmlns:c16="http://schemas.microsoft.com/office/drawing/2014/chart" uri="{C3380CC4-5D6E-409C-BE32-E72D297353CC}">
              <c16:uniqueId val="{00000000-6701-40E5-AAF8-DC5D49484B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701-40E5-AAF8-DC5D49484B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0" zoomScaleNormal="60" workbookViewId="0">
      <selection activeCell="BL16" sqref="BL16:BZ44"/>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神奈川県　座間市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131219</v>
      </c>
      <c r="AM8" s="44"/>
      <c r="AN8" s="44"/>
      <c r="AO8" s="44"/>
      <c r="AP8" s="44"/>
      <c r="AQ8" s="44"/>
      <c r="AR8" s="44"/>
      <c r="AS8" s="44"/>
      <c r="AT8" s="45">
        <f>データ!$S$6</f>
        <v>17.57</v>
      </c>
      <c r="AU8" s="46"/>
      <c r="AV8" s="46"/>
      <c r="AW8" s="46"/>
      <c r="AX8" s="46"/>
      <c r="AY8" s="46"/>
      <c r="AZ8" s="46"/>
      <c r="BA8" s="46"/>
      <c r="BB8" s="47">
        <f>データ!$T$6</f>
        <v>7468.36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83.9</v>
      </c>
      <c r="J10" s="46"/>
      <c r="K10" s="46"/>
      <c r="L10" s="46"/>
      <c r="M10" s="46"/>
      <c r="N10" s="46"/>
      <c r="O10" s="80"/>
      <c r="P10" s="47">
        <f>データ!$P$6</f>
        <v>99.95</v>
      </c>
      <c r="Q10" s="47"/>
      <c r="R10" s="47"/>
      <c r="S10" s="47"/>
      <c r="T10" s="47"/>
      <c r="U10" s="47"/>
      <c r="V10" s="47"/>
      <c r="W10" s="44">
        <f>データ!$Q$6</f>
        <v>2248</v>
      </c>
      <c r="X10" s="44"/>
      <c r="Y10" s="44"/>
      <c r="Z10" s="44"/>
      <c r="AA10" s="44"/>
      <c r="AB10" s="44"/>
      <c r="AC10" s="44"/>
      <c r="AD10" s="2"/>
      <c r="AE10" s="2"/>
      <c r="AF10" s="2"/>
      <c r="AG10" s="2"/>
      <c r="AH10" s="2"/>
      <c r="AI10" s="2"/>
      <c r="AJ10" s="2"/>
      <c r="AK10" s="2"/>
      <c r="AL10" s="44">
        <f>データ!$U$6</f>
        <v>131268</v>
      </c>
      <c r="AM10" s="44"/>
      <c r="AN10" s="44"/>
      <c r="AO10" s="44"/>
      <c r="AP10" s="44"/>
      <c r="AQ10" s="44"/>
      <c r="AR10" s="44"/>
      <c r="AS10" s="44"/>
      <c r="AT10" s="45">
        <f>データ!$V$6</f>
        <v>17.03</v>
      </c>
      <c r="AU10" s="46"/>
      <c r="AV10" s="46"/>
      <c r="AW10" s="46"/>
      <c r="AX10" s="46"/>
      <c r="AY10" s="46"/>
      <c r="AZ10" s="46"/>
      <c r="BA10" s="46"/>
      <c r="BB10" s="47">
        <f>データ!$W$6</f>
        <v>7708.04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KHvDFbty/ZTj/Vu6aa1Gh/jnPdcgO+3tSNp2Vb3OOZNnHw5YO14jg2xYu4IDaRvA+/1MNdbN3cgB/394bGvnw==" saltValue="MlQKOQKmLj5b7jSMe6i4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cols>
    <col min="2" max="144" width="11.9062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2024</v>
      </c>
      <c r="C6" s="20">
        <f t="shared" ref="C6:W6" si="3">C7</f>
        <v>142166</v>
      </c>
      <c r="D6" s="20">
        <f t="shared" si="3"/>
        <v>46</v>
      </c>
      <c r="E6" s="20">
        <f t="shared" si="3"/>
        <v>1</v>
      </c>
      <c r="F6" s="20">
        <f t="shared" si="3"/>
        <v>0</v>
      </c>
      <c r="G6" s="20">
        <f t="shared" si="3"/>
        <v>1</v>
      </c>
      <c r="H6" s="20" t="str">
        <f t="shared" si="3"/>
        <v>神奈川県　座間市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83.9</v>
      </c>
      <c r="P6" s="21">
        <f t="shared" si="3"/>
        <v>99.95</v>
      </c>
      <c r="Q6" s="21">
        <f t="shared" si="3"/>
        <v>2248</v>
      </c>
      <c r="R6" s="21">
        <f t="shared" si="3"/>
        <v>131219</v>
      </c>
      <c r="S6" s="21">
        <f t="shared" si="3"/>
        <v>17.57</v>
      </c>
      <c r="T6" s="21">
        <f t="shared" si="3"/>
        <v>7468.36</v>
      </c>
      <c r="U6" s="21">
        <f t="shared" si="3"/>
        <v>131268</v>
      </c>
      <c r="V6" s="21">
        <f t="shared" si="3"/>
        <v>17.03</v>
      </c>
      <c r="W6" s="21">
        <f t="shared" si="3"/>
        <v>7708.04</v>
      </c>
      <c r="X6" s="22">
        <f>IF(X7="",NA(),X7)</f>
        <v>110.36</v>
      </c>
      <c r="Y6" s="22">
        <f t="shared" ref="Y6:AG6" si="4">IF(Y7="",NA(),Y7)</f>
        <v>112.16</v>
      </c>
      <c r="Z6" s="22">
        <f t="shared" si="4"/>
        <v>104.61</v>
      </c>
      <c r="AA6" s="22">
        <f t="shared" si="4"/>
        <v>103.89</v>
      </c>
      <c r="AB6" s="22">
        <f t="shared" si="4"/>
        <v>91.97</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368.78</v>
      </c>
      <c r="AU6" s="22">
        <f t="shared" ref="AU6:BC6" si="6">IF(AU7="",NA(),AU7)</f>
        <v>429.5</v>
      </c>
      <c r="AV6" s="22">
        <f t="shared" si="6"/>
        <v>556.24</v>
      </c>
      <c r="AW6" s="22">
        <f t="shared" si="6"/>
        <v>457.02</v>
      </c>
      <c r="AX6" s="22">
        <f t="shared" si="6"/>
        <v>479.52</v>
      </c>
      <c r="AY6" s="22">
        <f t="shared" si="6"/>
        <v>360.96</v>
      </c>
      <c r="AZ6" s="22">
        <f t="shared" si="6"/>
        <v>351.29</v>
      </c>
      <c r="BA6" s="22">
        <f t="shared" si="6"/>
        <v>364.24</v>
      </c>
      <c r="BB6" s="22">
        <f t="shared" si="6"/>
        <v>369.82</v>
      </c>
      <c r="BC6" s="22">
        <f t="shared" si="6"/>
        <v>355.75</v>
      </c>
      <c r="BD6" s="21" t="str">
        <f>IF(BD7="","",IF(BD7="-","【-】","【"&amp;SUBSTITUTE(TEXT(BD7,"#,##0.00"),"-","△")&amp;"】"))</f>
        <v>【239.69】</v>
      </c>
      <c r="BE6" s="22">
        <f>IF(BE7="",NA(),BE7)</f>
        <v>97.23</v>
      </c>
      <c r="BF6" s="22">
        <f t="shared" ref="BF6:BN6" si="7">IF(BF7="",NA(),BF7)</f>
        <v>111.21</v>
      </c>
      <c r="BG6" s="22">
        <f t="shared" si="7"/>
        <v>141.78</v>
      </c>
      <c r="BH6" s="22">
        <f t="shared" si="7"/>
        <v>158.47</v>
      </c>
      <c r="BI6" s="22">
        <f t="shared" si="7"/>
        <v>156.16</v>
      </c>
      <c r="BJ6" s="22">
        <f t="shared" si="7"/>
        <v>239.18</v>
      </c>
      <c r="BK6" s="22">
        <f t="shared" si="7"/>
        <v>236.29</v>
      </c>
      <c r="BL6" s="22">
        <f t="shared" si="7"/>
        <v>238.77</v>
      </c>
      <c r="BM6" s="22">
        <f t="shared" si="7"/>
        <v>218.57</v>
      </c>
      <c r="BN6" s="22">
        <f t="shared" si="7"/>
        <v>222.45</v>
      </c>
      <c r="BO6" s="21" t="str">
        <f>IF(BO7="","",IF(BO7="-","【-】","【"&amp;SUBSTITUTE(TEXT(BO7,"#,##0.00"),"-","△")&amp;"】"))</f>
        <v>【264.86】</v>
      </c>
      <c r="BP6" s="22">
        <f>IF(BP7="",NA(),BP7)</f>
        <v>102.12</v>
      </c>
      <c r="BQ6" s="22">
        <f t="shared" ref="BQ6:BY6" si="8">IF(BQ7="",NA(),BQ7)</f>
        <v>103.78</v>
      </c>
      <c r="BR6" s="22">
        <f t="shared" si="8"/>
        <v>85.73</v>
      </c>
      <c r="BS6" s="22">
        <f t="shared" si="8"/>
        <v>83.31</v>
      </c>
      <c r="BT6" s="22">
        <f t="shared" si="8"/>
        <v>80.67</v>
      </c>
      <c r="BU6" s="22">
        <f t="shared" si="8"/>
        <v>101.89</v>
      </c>
      <c r="BV6" s="22">
        <f t="shared" si="8"/>
        <v>104.33</v>
      </c>
      <c r="BW6" s="22">
        <f t="shared" si="8"/>
        <v>98.85</v>
      </c>
      <c r="BX6" s="22">
        <f t="shared" si="8"/>
        <v>101.78</v>
      </c>
      <c r="BY6" s="22">
        <f t="shared" si="8"/>
        <v>100.33</v>
      </c>
      <c r="BZ6" s="21" t="str">
        <f>IF(BZ7="","",IF(BZ7="-","【-】","【"&amp;SUBSTITUTE(TEXT(BZ7,"#,##0.00"),"-","△")&amp;"】"))</f>
        <v>【97.59】</v>
      </c>
      <c r="CA6" s="22">
        <f>IF(CA7="",NA(),CA7)</f>
        <v>124.15</v>
      </c>
      <c r="CB6" s="22">
        <f t="shared" ref="CB6:CJ6" si="9">IF(CB7="",NA(),CB7)</f>
        <v>122.55</v>
      </c>
      <c r="CC6" s="22">
        <f t="shared" si="9"/>
        <v>133.63999999999999</v>
      </c>
      <c r="CD6" s="22">
        <f t="shared" si="9"/>
        <v>138.63</v>
      </c>
      <c r="CE6" s="22">
        <f t="shared" si="9"/>
        <v>159.05000000000001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81.06</v>
      </c>
      <c r="CM6" s="22">
        <f t="shared" ref="CM6:CU6" si="10">IF(CM7="",NA(),CM7)</f>
        <v>79.63</v>
      </c>
      <c r="CN6" s="22">
        <f t="shared" si="10"/>
        <v>78.31</v>
      </c>
      <c r="CO6" s="22">
        <f t="shared" si="10"/>
        <v>77.709999999999994</v>
      </c>
      <c r="CP6" s="22">
        <f t="shared" si="10"/>
        <v>75.88</v>
      </c>
      <c r="CQ6" s="22">
        <f t="shared" si="10"/>
        <v>63.23</v>
      </c>
      <c r="CR6" s="22">
        <f t="shared" si="10"/>
        <v>62.59</v>
      </c>
      <c r="CS6" s="22">
        <f t="shared" si="10"/>
        <v>61.81</v>
      </c>
      <c r="CT6" s="22">
        <f t="shared" si="10"/>
        <v>62.35</v>
      </c>
      <c r="CU6" s="22">
        <f t="shared" si="10"/>
        <v>62.69</v>
      </c>
      <c r="CV6" s="21" t="str">
        <f>IF(CV7="","",IF(CV7="-","【-】","【"&amp;SUBSTITUTE(TEXT(CV7,"#,##0.00"),"-","△")&amp;"】"))</f>
        <v>【60.21】</v>
      </c>
      <c r="CW6" s="22">
        <f>IF(CW7="",NA(),CW7)</f>
        <v>93.74</v>
      </c>
      <c r="CX6" s="22">
        <f t="shared" ref="CX6:DF6" si="11">IF(CX7="",NA(),CX7)</f>
        <v>94.59</v>
      </c>
      <c r="CY6" s="22">
        <f t="shared" si="11"/>
        <v>93.93</v>
      </c>
      <c r="CZ6" s="22">
        <f t="shared" si="11"/>
        <v>93.02</v>
      </c>
      <c r="DA6" s="22">
        <f t="shared" si="11"/>
        <v>95.3</v>
      </c>
      <c r="DB6" s="22">
        <f t="shared" si="11"/>
        <v>89.35</v>
      </c>
      <c r="DC6" s="22">
        <f t="shared" si="11"/>
        <v>89.7</v>
      </c>
      <c r="DD6" s="22">
        <f t="shared" si="11"/>
        <v>89.24</v>
      </c>
      <c r="DE6" s="22">
        <f t="shared" si="11"/>
        <v>88.71</v>
      </c>
      <c r="DF6" s="22">
        <f t="shared" si="11"/>
        <v>88.32</v>
      </c>
      <c r="DG6" s="21" t="str">
        <f>IF(DG7="","",IF(DG7="-","【-】","【"&amp;SUBSTITUTE(TEXT(DG7,"#,##0.00"),"-","△")&amp;"】"))</f>
        <v>【89.21】</v>
      </c>
      <c r="DH6" s="22">
        <f>IF(DH7="",NA(),DH7)</f>
        <v>51.36</v>
      </c>
      <c r="DI6" s="22">
        <f t="shared" ref="DI6:DQ6" si="12">IF(DI7="",NA(),DI7)</f>
        <v>51.82</v>
      </c>
      <c r="DJ6" s="22">
        <f t="shared" si="12"/>
        <v>52.63</v>
      </c>
      <c r="DK6" s="22">
        <f t="shared" si="12"/>
        <v>53.35</v>
      </c>
      <c r="DL6" s="22">
        <f t="shared" si="12"/>
        <v>54.02</v>
      </c>
      <c r="DM6" s="22">
        <f t="shared" si="12"/>
        <v>49.62</v>
      </c>
      <c r="DN6" s="22">
        <f t="shared" si="12"/>
        <v>50.5</v>
      </c>
      <c r="DO6" s="22">
        <f t="shared" si="12"/>
        <v>51.28</v>
      </c>
      <c r="DP6" s="22">
        <f t="shared" si="12"/>
        <v>51.95</v>
      </c>
      <c r="DQ6" s="22">
        <f t="shared" si="12"/>
        <v>52.55</v>
      </c>
      <c r="DR6" s="21" t="str">
        <f>IF(DR7="","",IF(DR7="-","【-】","【"&amp;SUBSTITUTE(TEXT(DR7,"#,##0.00"),"-","△")&amp;"】"))</f>
        <v>【52.41】</v>
      </c>
      <c r="DS6" s="22">
        <f>IF(DS7="",NA(),DS7)</f>
        <v>23.08</v>
      </c>
      <c r="DT6" s="22">
        <f t="shared" ref="DT6:EB6" si="13">IF(DT7="",NA(),DT7)</f>
        <v>25.48</v>
      </c>
      <c r="DU6" s="22">
        <f t="shared" si="13"/>
        <v>26.63</v>
      </c>
      <c r="DV6" s="22">
        <f t="shared" si="13"/>
        <v>27.61</v>
      </c>
      <c r="DW6" s="22">
        <f t="shared" si="13"/>
        <v>27.68</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0.95</v>
      </c>
      <c r="EE6" s="22">
        <f t="shared" ref="EE6:EM6" si="14">IF(EE7="",NA(),EE7)</f>
        <v>0.92</v>
      </c>
      <c r="EF6" s="22">
        <f t="shared" si="14"/>
        <v>1.08</v>
      </c>
      <c r="EG6" s="22">
        <f t="shared" si="14"/>
        <v>1.08</v>
      </c>
      <c r="EH6" s="22">
        <f t="shared" si="14"/>
        <v>1.03</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c r="A7" s="15"/>
      <c r="B7" s="24">
        <v>2024</v>
      </c>
      <c r="C7" s="24">
        <v>142166</v>
      </c>
      <c r="D7" s="24">
        <v>46</v>
      </c>
      <c r="E7" s="24">
        <v>1</v>
      </c>
      <c r="F7" s="24">
        <v>0</v>
      </c>
      <c r="G7" s="24">
        <v>1</v>
      </c>
      <c r="H7" s="24" t="s">
        <v>93</v>
      </c>
      <c r="I7" s="24" t="s">
        <v>94</v>
      </c>
      <c r="J7" s="24" t="s">
        <v>95</v>
      </c>
      <c r="K7" s="24" t="s">
        <v>96</v>
      </c>
      <c r="L7" s="24" t="s">
        <v>97</v>
      </c>
      <c r="M7" s="24" t="s">
        <v>98</v>
      </c>
      <c r="N7" s="25" t="s">
        <v>99</v>
      </c>
      <c r="O7" s="25">
        <v>83.9</v>
      </c>
      <c r="P7" s="25">
        <v>99.95</v>
      </c>
      <c r="Q7" s="25">
        <v>2248</v>
      </c>
      <c r="R7" s="25">
        <v>131219</v>
      </c>
      <c r="S7" s="25">
        <v>17.57</v>
      </c>
      <c r="T7" s="25">
        <v>7468.36</v>
      </c>
      <c r="U7" s="25">
        <v>131268</v>
      </c>
      <c r="V7" s="25">
        <v>17.03</v>
      </c>
      <c r="W7" s="25">
        <v>7708.04</v>
      </c>
      <c r="X7" s="25">
        <v>110.36</v>
      </c>
      <c r="Y7" s="25">
        <v>112.16</v>
      </c>
      <c r="Z7" s="25">
        <v>104.61</v>
      </c>
      <c r="AA7" s="25">
        <v>103.89</v>
      </c>
      <c r="AB7" s="25">
        <v>91.97</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368.78</v>
      </c>
      <c r="AU7" s="25">
        <v>429.5</v>
      </c>
      <c r="AV7" s="25">
        <v>556.24</v>
      </c>
      <c r="AW7" s="25">
        <v>457.02</v>
      </c>
      <c r="AX7" s="25">
        <v>479.52</v>
      </c>
      <c r="AY7" s="25">
        <v>360.96</v>
      </c>
      <c r="AZ7" s="25">
        <v>351.29</v>
      </c>
      <c r="BA7" s="25">
        <v>364.24</v>
      </c>
      <c r="BB7" s="25">
        <v>369.82</v>
      </c>
      <c r="BC7" s="25">
        <v>355.75</v>
      </c>
      <c r="BD7" s="25">
        <v>239.69</v>
      </c>
      <c r="BE7" s="25">
        <v>97.23</v>
      </c>
      <c r="BF7" s="25">
        <v>111.21</v>
      </c>
      <c r="BG7" s="25">
        <v>141.78</v>
      </c>
      <c r="BH7" s="25">
        <v>158.47</v>
      </c>
      <c r="BI7" s="25">
        <v>156.16</v>
      </c>
      <c r="BJ7" s="25">
        <v>239.18</v>
      </c>
      <c r="BK7" s="25">
        <v>236.29</v>
      </c>
      <c r="BL7" s="25">
        <v>238.77</v>
      </c>
      <c r="BM7" s="25">
        <v>218.57</v>
      </c>
      <c r="BN7" s="25">
        <v>222.45</v>
      </c>
      <c r="BO7" s="25">
        <v>264.86</v>
      </c>
      <c r="BP7" s="25">
        <v>102.12</v>
      </c>
      <c r="BQ7" s="25">
        <v>103.78</v>
      </c>
      <c r="BR7" s="25">
        <v>85.73</v>
      </c>
      <c r="BS7" s="25">
        <v>83.31</v>
      </c>
      <c r="BT7" s="25">
        <v>80.67</v>
      </c>
      <c r="BU7" s="25">
        <v>101.89</v>
      </c>
      <c r="BV7" s="25">
        <v>104.33</v>
      </c>
      <c r="BW7" s="25">
        <v>98.85</v>
      </c>
      <c r="BX7" s="25">
        <v>101.78</v>
      </c>
      <c r="BY7" s="25">
        <v>100.33</v>
      </c>
      <c r="BZ7" s="25">
        <v>97.59</v>
      </c>
      <c r="CA7" s="25">
        <v>124.15</v>
      </c>
      <c r="CB7" s="25">
        <v>122.55</v>
      </c>
      <c r="CC7" s="25">
        <v>133.63999999999999</v>
      </c>
      <c r="CD7" s="25">
        <v>138.63</v>
      </c>
      <c r="CE7" s="25">
        <v>159.05000000000001</v>
      </c>
      <c r="CF7" s="25">
        <v>156.32</v>
      </c>
      <c r="CG7" s="25">
        <v>157.4</v>
      </c>
      <c r="CH7" s="25">
        <v>162.61000000000001</v>
      </c>
      <c r="CI7" s="25">
        <v>163.94</v>
      </c>
      <c r="CJ7" s="25">
        <v>169.31</v>
      </c>
      <c r="CK7" s="25">
        <v>181.66</v>
      </c>
      <c r="CL7" s="25">
        <v>81.06</v>
      </c>
      <c r="CM7" s="25">
        <v>79.63</v>
      </c>
      <c r="CN7" s="25">
        <v>78.31</v>
      </c>
      <c r="CO7" s="25">
        <v>77.709999999999994</v>
      </c>
      <c r="CP7" s="25">
        <v>75.88</v>
      </c>
      <c r="CQ7" s="25">
        <v>63.23</v>
      </c>
      <c r="CR7" s="25">
        <v>62.59</v>
      </c>
      <c r="CS7" s="25">
        <v>61.81</v>
      </c>
      <c r="CT7" s="25">
        <v>62.35</v>
      </c>
      <c r="CU7" s="25">
        <v>62.69</v>
      </c>
      <c r="CV7" s="25">
        <v>60.21</v>
      </c>
      <c r="CW7" s="25">
        <v>93.74</v>
      </c>
      <c r="CX7" s="25">
        <v>94.59</v>
      </c>
      <c r="CY7" s="25">
        <v>93.93</v>
      </c>
      <c r="CZ7" s="25">
        <v>93.02</v>
      </c>
      <c r="DA7" s="25">
        <v>95.3</v>
      </c>
      <c r="DB7" s="25">
        <v>89.35</v>
      </c>
      <c r="DC7" s="25">
        <v>89.7</v>
      </c>
      <c r="DD7" s="25">
        <v>89.24</v>
      </c>
      <c r="DE7" s="25">
        <v>88.71</v>
      </c>
      <c r="DF7" s="25">
        <v>88.32</v>
      </c>
      <c r="DG7" s="25">
        <v>89.21</v>
      </c>
      <c r="DH7" s="25">
        <v>51.36</v>
      </c>
      <c r="DI7" s="25">
        <v>51.82</v>
      </c>
      <c r="DJ7" s="25">
        <v>52.63</v>
      </c>
      <c r="DK7" s="25">
        <v>53.35</v>
      </c>
      <c r="DL7" s="25">
        <v>54.02</v>
      </c>
      <c r="DM7" s="25">
        <v>49.62</v>
      </c>
      <c r="DN7" s="25">
        <v>50.5</v>
      </c>
      <c r="DO7" s="25">
        <v>51.28</v>
      </c>
      <c r="DP7" s="25">
        <v>51.95</v>
      </c>
      <c r="DQ7" s="25">
        <v>52.55</v>
      </c>
      <c r="DR7" s="25">
        <v>52.41</v>
      </c>
      <c r="DS7" s="25">
        <v>23.08</v>
      </c>
      <c r="DT7" s="25">
        <v>25.48</v>
      </c>
      <c r="DU7" s="25">
        <v>26.63</v>
      </c>
      <c r="DV7" s="25">
        <v>27.61</v>
      </c>
      <c r="DW7" s="25">
        <v>27.68</v>
      </c>
      <c r="DX7" s="25">
        <v>19.510000000000002</v>
      </c>
      <c r="DY7" s="25">
        <v>21.19</v>
      </c>
      <c r="DZ7" s="25">
        <v>22.64</v>
      </c>
      <c r="EA7" s="25">
        <v>24.49</v>
      </c>
      <c r="EB7" s="25">
        <v>25.85</v>
      </c>
      <c r="EC7" s="25">
        <v>26.78</v>
      </c>
      <c r="ED7" s="25">
        <v>0.95</v>
      </c>
      <c r="EE7" s="25">
        <v>0.92</v>
      </c>
      <c r="EF7" s="25">
        <v>1.08</v>
      </c>
      <c r="EG7" s="25">
        <v>1.08</v>
      </c>
      <c r="EH7" s="25">
        <v>1.03</v>
      </c>
      <c r="EI7" s="25">
        <v>0.67</v>
      </c>
      <c r="EJ7" s="25">
        <v>0.62</v>
      </c>
      <c r="EK7" s="25">
        <v>0.6</v>
      </c>
      <c r="EL7" s="25">
        <v>0.57999999999999996</v>
      </c>
      <c r="EM7" s="25">
        <v>0.56999999999999995</v>
      </c>
      <c r="EN7" s="25">
        <v>0.59</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2025-12-12T09:15:01Z</dcterms:created>
  <dcterms:modified xsi:type="dcterms:W3CDTF">2026-01-26T07:31:20Z</dcterms:modified>
</cp:coreProperties>
</file>