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113\02経営総務課\004経理係\0001庶務\○他課受信文書\２３年度以降（機構改革後）\財政課\R03\04.01.25【財政課より転送】公営企業に係る経営比較分析表（令和２年度決算）の分析等について\回答\"/>
    </mc:Choice>
  </mc:AlternateContent>
  <workbookProtection workbookAlgorithmName="SHA-512" workbookHashValue="EsdP4Ti21XzeQSkLHRgA5xMlbNbXzgcU63pzRuRm+2ao0kA+xQOay16znj96z6PPBtFVNV8PeXCYSLAry+Icmg==" workbookSaltValue="MYCR3qsIJz7tyKxTyAfr0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<sst xmlns="http://schemas.openxmlformats.org/spreadsheetml/2006/main" count="228" uniqueCount="113">
  <si>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</si>
  <si>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</si>
  <si>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</si>
  <si>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</si>
  <si>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</si>
  <si>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</si>
  <si>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</si>
  <si>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</si>
  <si>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</si>
  <si>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</si>
  <si>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</si>
  <si>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</si>
  <si>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</si>
  <si>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</si>
  <si>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</si>
  <si>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</si>
  <si>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</si>
  <si>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</si>
  <si>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</si>
  <si>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</si>
  <si>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</si>
  <si>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</si>
  <si>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</si>
  <si>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</si>
  <si>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</si>
  <si>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</si>
  <si>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</si>
  <si>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</si>
  <si>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</si>
  <si>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</si>
  <si>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</si>
  <si>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</si>
  <si>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</si>
  <si>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</si>
  <si>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</si>
  <si>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</si>
  <si>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</si>
  <si>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</si>
  <si>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</si>
  <si>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</si>
  <si>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</si>
  <si>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</si>
  <si>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</si>
  <si>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</si>
  <si>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</si>
  <si>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</si>
  <si>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</si>
  <si>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</si>
  <si>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</si>
  <si>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</si>
  <si>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</si>
  <si>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</si>
  <si>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</si>
  <si>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</si>
  <si>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</si>
  <si>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</si>
  <si>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</si>
  <si>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</si>
  <si>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</si>
  <si>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</si>
  <si>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</si>
  <si>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</si>
  <si>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</si>
  <si>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</si>
  <si>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</si>
  <si>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</si>
  <si>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</si>
  <si>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</si>
  <si>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</si>
  <si>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</si>
  <si>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</si>
  <si>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</si>
  <si>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</si>
  <si>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</si>
  <si>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</si>
  <si>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</si>
  <si>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</si>
  <si>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</si>
  <si>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</si>
  <si>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</si>
  <si>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</si>
  <si>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</si>
  <si>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</si>
  <si>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</si>
  <si>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</si>
  <si>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</si>
  <si>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</si>
  <si>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</si>
  <si>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</si>
  <si>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</si>
  <si>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</si>
  <si>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</si>
  <si>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</si>
  <si>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</si>
  <si>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</si>
  <si>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</si>
  <si>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</si>
  <si>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</si>
  <si>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</si>
  <si>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</si>
  <si>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</si>
  <si>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</si>
  <si>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</si>
  <si>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</si>
  <si>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</si>
  <si>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</si>
  <si>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</si>
  <si>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</si>
  <si>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</si>
  <si>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</si>
  <si>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有形固定資産減価償却率、管路経年化率ともに平均値を上回り、さらに年々増加傾向にあることから、施設の更新、管路の長寿命化などの必要性が高まっています。
　一方、平成24年度以降、積極的な管路の更新により管路更新率を高い水準で維持することができています。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5">
      <t>ヘイキンチ</t>
    </rPh>
    <rPh sb="26" eb="28">
      <t>ウワマワ</t>
    </rPh>
    <rPh sb="33" eb="35">
      <t>ネンネン</t>
    </rPh>
    <rPh sb="35" eb="37">
      <t>ゾウカ</t>
    </rPh>
    <rPh sb="37" eb="39">
      <t>ケイコウ</t>
    </rPh>
    <rPh sb="47" eb="49">
      <t>シセツ</t>
    </rPh>
    <rPh sb="50" eb="52">
      <t>コウシン</t>
    </rPh>
    <rPh sb="53" eb="55">
      <t>カンロ</t>
    </rPh>
    <rPh sb="56" eb="60">
      <t>チョウジュミョウカ</t>
    </rPh>
    <rPh sb="63" eb="66">
      <t>ヒツヨウセイ</t>
    </rPh>
    <rPh sb="67" eb="68">
      <t>タカ</t>
    </rPh>
    <rPh sb="77" eb="79">
      <t>イッポウ</t>
    </rPh>
    <rPh sb="80" eb="82">
      <t>ヘイセイ</t>
    </rPh>
    <rPh sb="84" eb="86">
      <t>ネンド</t>
    </rPh>
    <rPh sb="86" eb="88">
      <t>イコウ</t>
    </rPh>
    <rPh sb="89" eb="92">
      <t>セッキョクテキ</t>
    </rPh>
    <rPh sb="93" eb="95">
      <t>カンロ</t>
    </rPh>
    <rPh sb="96" eb="98">
      <t>コウシン</t>
    </rPh>
    <rPh sb="101" eb="103">
      <t>カンロ</t>
    </rPh>
    <rPh sb="103" eb="105">
      <t>コウシン</t>
    </rPh>
    <rPh sb="105" eb="106">
      <t>リツ</t>
    </rPh>
    <rPh sb="107" eb="108">
      <t>タカ</t>
    </rPh>
    <rPh sb="109" eb="111">
      <t>スイジュン</t>
    </rPh>
    <rPh sb="112" eb="114">
      <t>イジ</t>
    </rPh>
    <phoneticPr fontId="4"/>
  </si>
  <si>
    <t>　本市の水道事業は、安定的に経常収支比率が100％を上回っており、現状では健全な事業運営を行っておりますが、今後、給水人口の減少による水需要の減少が見込まれる一方、老朽化した施設の更新、災害対策の一環としての耐震化の必要性に迫られており、さらなる費用や借入が必要となることが予想されます。
　事業の広域化や民間活力の導入等も視野にいれながら、さらなる事業運営の合理化・効率化が必要です。</t>
    <rPh sb="1" eb="3">
      <t>ホンシ</t>
    </rPh>
    <rPh sb="4" eb="6">
      <t>スイドウ</t>
    </rPh>
    <rPh sb="6" eb="8">
      <t>ジギョウ</t>
    </rPh>
    <rPh sb="10" eb="13">
      <t>アンテイテキ</t>
    </rPh>
    <rPh sb="14" eb="20">
      <t>ケイジョウシュウシヒリツ</t>
    </rPh>
    <rPh sb="26" eb="28">
      <t>ウワマワ</t>
    </rPh>
    <rPh sb="33" eb="35">
      <t>ゲンジョウ</t>
    </rPh>
    <rPh sb="37" eb="39">
      <t>ケンゼン</t>
    </rPh>
    <rPh sb="40" eb="42">
      <t>ジギョウ</t>
    </rPh>
    <rPh sb="42" eb="44">
      <t>ウンエイ</t>
    </rPh>
    <rPh sb="45" eb="46">
      <t>オコナ</t>
    </rPh>
    <rPh sb="54" eb="56">
      <t>コンゴ</t>
    </rPh>
    <rPh sb="57" eb="59">
      <t>キュウスイ</t>
    </rPh>
    <rPh sb="59" eb="61">
      <t>ジンコウ</t>
    </rPh>
    <rPh sb="62" eb="64">
      <t>ゲンショウ</t>
    </rPh>
    <rPh sb="67" eb="68">
      <t>ミズ</t>
    </rPh>
    <rPh sb="68" eb="70">
      <t>ジュヨウ</t>
    </rPh>
    <rPh sb="71" eb="73">
      <t>ゲンショウ</t>
    </rPh>
    <rPh sb="74" eb="76">
      <t>ミコ</t>
    </rPh>
    <rPh sb="79" eb="81">
      <t>イッポウ</t>
    </rPh>
    <rPh sb="82" eb="85">
      <t>ロウキュウカ</t>
    </rPh>
    <rPh sb="87" eb="89">
      <t>シセツ</t>
    </rPh>
    <rPh sb="90" eb="92">
      <t>コウシン</t>
    </rPh>
    <rPh sb="93" eb="95">
      <t>サイガイ</t>
    </rPh>
    <rPh sb="95" eb="97">
      <t>タイサク</t>
    </rPh>
    <rPh sb="98" eb="100">
      <t>イッカン</t>
    </rPh>
    <rPh sb="104" eb="107">
      <t>タイシンカ</t>
    </rPh>
    <rPh sb="108" eb="110">
      <t>ヒツヨウ</t>
    </rPh>
    <rPh sb="110" eb="111">
      <t>セイ</t>
    </rPh>
    <rPh sb="112" eb="113">
      <t>セマ</t>
    </rPh>
    <rPh sb="123" eb="125">
      <t>ヒヨウ</t>
    </rPh>
    <rPh sb="126" eb="128">
      <t>カリイレ</t>
    </rPh>
    <rPh sb="129" eb="131">
      <t>ヒツヨウ</t>
    </rPh>
    <rPh sb="137" eb="139">
      <t>ヨソウ</t>
    </rPh>
    <rPh sb="146" eb="148">
      <t>ジギョウ</t>
    </rPh>
    <rPh sb="149" eb="152">
      <t>コウイキカ</t>
    </rPh>
    <rPh sb="153" eb="155">
      <t>ミンカン</t>
    </rPh>
    <rPh sb="155" eb="157">
      <t>カツリョク</t>
    </rPh>
    <rPh sb="158" eb="160">
      <t>ドウニュウ</t>
    </rPh>
    <rPh sb="160" eb="161">
      <t>トウ</t>
    </rPh>
    <rPh sb="162" eb="164">
      <t>シヤ</t>
    </rPh>
    <rPh sb="175" eb="177">
      <t>ジギョウ</t>
    </rPh>
    <rPh sb="177" eb="179">
      <t>ウンエイ</t>
    </rPh>
    <rPh sb="180" eb="183">
      <t>ゴウリカ</t>
    </rPh>
    <rPh sb="184" eb="187">
      <t>コウリツカ</t>
    </rPh>
    <rPh sb="188" eb="190">
      <t>ヒツヨウ</t>
    </rPh>
    <phoneticPr fontId="4"/>
  </si>
  <si>
    <t xml:space="preserve">  昨年度と比べ、料金回収率が平均値を若干上回り、現状では給水に係る経費分を料金収入で賄えている状況となりました。さらに、一般会計からの繰入金、補助金、水道利用加入金等の収入があるため、経常収支比率は安定的に100％を上回っており、経営の健全性については問題ありません。
　また、給水原価は平均値を下回っており、安価な水道料金を設定できていることから、効率的な事業運営を行っていると言えます。</t>
    <rPh sb="2" eb="5">
      <t>サクネンド</t>
    </rPh>
    <rPh sb="6" eb="7">
      <t>クラ</t>
    </rPh>
    <rPh sb="9" eb="11">
      <t>リョウキン</t>
    </rPh>
    <rPh sb="11" eb="13">
      <t>カイシュウ</t>
    </rPh>
    <rPh sb="13" eb="14">
      <t>リツ</t>
    </rPh>
    <rPh sb="15" eb="18">
      <t>ヘイキンチ</t>
    </rPh>
    <rPh sb="19" eb="21">
      <t>ジャッカン</t>
    </rPh>
    <rPh sb="21" eb="23">
      <t>ウワマワ</t>
    </rPh>
    <rPh sb="25" eb="27">
      <t>ゲンジョウ</t>
    </rPh>
    <rPh sb="29" eb="31">
      <t>キュウスイ</t>
    </rPh>
    <rPh sb="32" eb="33">
      <t>カカ</t>
    </rPh>
    <rPh sb="34" eb="36">
      <t>ケイヒ</t>
    </rPh>
    <rPh sb="36" eb="37">
      <t>ブン</t>
    </rPh>
    <rPh sb="38" eb="40">
      <t>リョウキン</t>
    </rPh>
    <rPh sb="40" eb="42">
      <t>シュウニュウ</t>
    </rPh>
    <rPh sb="43" eb="44">
      <t>マカナ</t>
    </rPh>
    <rPh sb="48" eb="50">
      <t>ジョウキョウ</t>
    </rPh>
    <rPh sb="61" eb="63">
      <t>イッパン</t>
    </rPh>
    <rPh sb="63" eb="65">
      <t>カイケイ</t>
    </rPh>
    <rPh sb="68" eb="70">
      <t>クリイレ</t>
    </rPh>
    <rPh sb="70" eb="71">
      <t>キン</t>
    </rPh>
    <rPh sb="72" eb="75">
      <t>ホジョキン</t>
    </rPh>
    <rPh sb="76" eb="78">
      <t>スイドウ</t>
    </rPh>
    <rPh sb="78" eb="80">
      <t>リヨウ</t>
    </rPh>
    <rPh sb="80" eb="82">
      <t>カニュウ</t>
    </rPh>
    <rPh sb="82" eb="83">
      <t>キン</t>
    </rPh>
    <rPh sb="83" eb="84">
      <t>トウ</t>
    </rPh>
    <rPh sb="85" eb="87">
      <t>シュウニュウ</t>
    </rPh>
    <rPh sb="93" eb="99">
      <t>ケイジョウシュウシヒリツ</t>
    </rPh>
    <rPh sb="100" eb="103">
      <t>アンテイテキ</t>
    </rPh>
    <rPh sb="109" eb="111">
      <t>ウワマワ</t>
    </rPh>
    <rPh sb="116" eb="118">
      <t>ケイエイ</t>
    </rPh>
    <rPh sb="119" eb="121">
      <t>ケンゼン</t>
    </rPh>
    <rPh sb="121" eb="122">
      <t>セイ</t>
    </rPh>
    <rPh sb="127" eb="129">
      <t>モンダイ</t>
    </rPh>
    <rPh sb="140" eb="142">
      <t>キュウスイ</t>
    </rPh>
    <rPh sb="142" eb="144">
      <t>ゲンカ</t>
    </rPh>
    <rPh sb="145" eb="148">
      <t>ヘイキンチ</t>
    </rPh>
    <rPh sb="149" eb="151">
      <t>シタマワ</t>
    </rPh>
    <rPh sb="156" eb="158">
      <t>アンカ</t>
    </rPh>
    <rPh sb="159" eb="161">
      <t>スイドウ</t>
    </rPh>
    <rPh sb="161" eb="163">
      <t>リョウキン</t>
    </rPh>
    <rPh sb="164" eb="166">
      <t>セッテイ</t>
    </rPh>
    <rPh sb="176" eb="179">
      <t>コウリツテキ</t>
    </rPh>
    <rPh sb="180" eb="182">
      <t>ジギョウ</t>
    </rPh>
    <rPh sb="182" eb="184">
      <t>ウンエイ</t>
    </rPh>
    <rPh sb="185" eb="186">
      <t>オコナ</t>
    </rPh>
    <rPh sb="191" eb="192">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</si>
</sst>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1.89</c:v>
                </c:pt>
                <c:pt idx="1">
                  <c:v>1.53</c:v>
                </c:pt>
                <c:pt idx="2">
                  <c:v>1.03</c:v>
                </c:pt>
                <c:pt idx="3">
                  <c:v>0.78</c:v>
                </c:pt>
                <c:pt idx="4">
                  <c:v>0.95</c:v>
                </c:pt>
              </c:numCache>
            </c:numRef>
          </c:val>
          <c:extLst>
            <c:ext xmlns:c16="http://schemas.microsoft.com/office/drawing/2014/chart" uri="{C3380CC4-5D6E-409C-BE32-E72D297353CC}">
              <c16:uniqueId val="{00000000-7EB6-43ED-8024-8E25C3355EB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7EB6-43ED-8024-8E25C3355EB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118.13</c:v>
                </c:pt>
                <c:pt idx="1">
                  <c:v>112.1</c:v>
                </c:pt>
                <c:pt idx="2">
                  <c:v>111.68</c:v>
                </c:pt>
                <c:pt idx="3">
                  <c:v>106.21</c:v>
                </c:pt>
                <c:pt idx="4">
                  <c:v>110.36</c:v>
                </c:pt>
              </c:numCache>
            </c:numRef>
          </c:val>
          <c:extLst>
            <c:ext xmlns:c16="http://schemas.microsoft.com/office/drawing/2014/chart" uri="{C3380CC4-5D6E-409C-BE32-E72D297353CC}">
              <c16:uniqueId val="{00000000-791C-42EA-877D-38515D50A5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791C-42EA-877D-38515D50A5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49.19</c:v>
                </c:pt>
                <c:pt idx="1">
                  <c:v>49.31</c:v>
                </c:pt>
                <c:pt idx="2">
                  <c:v>49.71</c:v>
                </c:pt>
                <c:pt idx="3">
                  <c:v>51.09</c:v>
                </c:pt>
                <c:pt idx="4">
                  <c:v>51.36</c:v>
                </c:pt>
              </c:numCache>
            </c:numRef>
          </c:val>
          <c:extLst>
            <c:ext xmlns:c16="http://schemas.microsoft.com/office/drawing/2014/chart" uri="{C3380CC4-5D6E-409C-BE32-E72D297353CC}">
              <c16:uniqueId val="{00000000-CB69-49A3-9495-98E0A8FE9C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CB69-49A3-9495-98E0A8FE9C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18.260000000000002</c:v>
                </c:pt>
                <c:pt idx="1">
                  <c:v>18.18</c:v>
                </c:pt>
                <c:pt idx="2">
                  <c:v>19.61</c:v>
                </c:pt>
                <c:pt idx="3">
                  <c:v>21.78</c:v>
                </c:pt>
                <c:pt idx="4">
                  <c:v>23.08</c:v>
                </c:pt>
              </c:numCache>
            </c:numRef>
          </c:val>
          <c:extLst>
            <c:ext xmlns:c16="http://schemas.microsoft.com/office/drawing/2014/chart" uri="{C3380CC4-5D6E-409C-BE32-E72D297353CC}">
              <c16:uniqueId val="{00000000-EAC6-43A9-AB93-36AEFEEA97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EAC6-43A9-AB93-36AEFEEA97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EF-4AC3-802F-F645F9F907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6EF-4AC3-802F-F645F9F907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693.87</c:v>
                </c:pt>
                <c:pt idx="1">
                  <c:v>582.67999999999995</c:v>
                </c:pt>
                <c:pt idx="2">
                  <c:v>380.67</c:v>
                </c:pt>
                <c:pt idx="3">
                  <c:v>414.83</c:v>
                </c:pt>
                <c:pt idx="4">
                  <c:v>368.78</c:v>
                </c:pt>
              </c:numCache>
            </c:numRef>
          </c:val>
          <c:extLst>
            <c:ext xmlns:c16="http://schemas.microsoft.com/office/drawing/2014/chart" uri="{C3380CC4-5D6E-409C-BE32-E72D297353CC}">
              <c16:uniqueId val="{00000000-2801-4447-B303-0C4B8FC825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2801-4447-B303-0C4B8FC825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126.14</c:v>
                </c:pt>
                <c:pt idx="1">
                  <c:v>119.56</c:v>
                </c:pt>
                <c:pt idx="2">
                  <c:v>112.03</c:v>
                </c:pt>
                <c:pt idx="3">
                  <c:v>106.09</c:v>
                </c:pt>
                <c:pt idx="4">
                  <c:v>97.23</c:v>
                </c:pt>
              </c:numCache>
            </c:numRef>
          </c:val>
          <c:extLst>
            <c:ext xmlns:c16="http://schemas.microsoft.com/office/drawing/2014/chart" uri="{C3380CC4-5D6E-409C-BE32-E72D297353CC}">
              <c16:uniqueId val="{00000000-12C8-4B3B-B0BA-33BD2077EED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12C8-4B3B-B0BA-33BD2077EED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103.82</c:v>
                </c:pt>
                <c:pt idx="1">
                  <c:v>99.19</c:v>
                </c:pt>
                <c:pt idx="2">
                  <c:v>96.45</c:v>
                </c:pt>
                <c:pt idx="3">
                  <c:v>96.99</c:v>
                </c:pt>
                <c:pt idx="4">
                  <c:v>102.12</c:v>
                </c:pt>
              </c:numCache>
            </c:numRef>
          </c:val>
          <c:extLst>
            <c:ext xmlns:c16="http://schemas.microsoft.com/office/drawing/2014/chart" uri="{C3380CC4-5D6E-409C-BE32-E72D297353CC}">
              <c16:uniqueId val="{00000000-28C2-4788-A73B-56DE75F0DC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28C2-4788-A73B-56DE75F0DC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123.34</c:v>
                </c:pt>
                <c:pt idx="1">
                  <c:v>129.58000000000001</c:v>
                </c:pt>
                <c:pt idx="2">
                  <c:v>134.71</c:v>
                </c:pt>
                <c:pt idx="3">
                  <c:v>133.32</c:v>
                </c:pt>
                <c:pt idx="4">
                  <c:v>124.15</c:v>
                </c:pt>
              </c:numCache>
            </c:numRef>
          </c:val>
          <c:extLst>
            <c:ext xmlns:c16="http://schemas.microsoft.com/office/drawing/2014/chart" uri="{C3380CC4-5D6E-409C-BE32-E72D297353CC}">
              <c16:uniqueId val="{00000000-C42C-4769-91EA-37488189E4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C42C-4769-91EA-37488189E4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76.39</c:v>
                </c:pt>
                <c:pt idx="1">
                  <c:v>77.900000000000006</c:v>
                </c:pt>
                <c:pt idx="2">
                  <c:v>77.739999999999995</c:v>
                </c:pt>
                <c:pt idx="3">
                  <c:v>78.28</c:v>
                </c:pt>
                <c:pt idx="4">
                  <c:v>81.06</c:v>
                </c:pt>
              </c:numCache>
            </c:numRef>
          </c:val>
          <c:extLst>
            <c:ext xmlns:c16="http://schemas.microsoft.com/office/drawing/2014/chart" uri="{C3380CC4-5D6E-409C-BE32-E72D297353CC}">
              <c16:uniqueId val="{00000000-3C7A-46A1-AB60-746381F585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3C7A-46A1-AB60-746381F585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96.73</c:v>
                </c:pt>
                <c:pt idx="1">
                  <c:v>95.36</c:v>
                </c:pt>
                <c:pt idx="2">
                  <c:v>95.71</c:v>
                </c:pt>
                <c:pt idx="3">
                  <c:v>94.08</c:v>
                </c:pt>
                <c:pt idx="4">
                  <c:v>93.74</c:v>
                </c:pt>
              </c:numCache>
            </c:numRef>
          </c:val>
          <c:extLst>
            <c:ext xmlns:c16="http://schemas.microsoft.com/office/drawing/2014/chart" uri="{C3380CC4-5D6E-409C-BE32-E72D297353CC}">
              <c16:uniqueId val="{00000000-A37A-456D-A56E-AD5E7E7742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A37A-456D-A56E-AD5E7E7742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R8" sqref="BR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神奈川県　座間市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131845</v>
      </c>
      <c r="AM8" s="61"/>
      <c r="AN8" s="61"/>
      <c r="AO8" s="61"/>
      <c r="AP8" s="61"/>
      <c r="AQ8" s="61"/>
      <c r="AR8" s="61"/>
      <c r="AS8" s="61"/>
      <c r="AT8" s="52">
        <f>データ!$S$6</f>
        <v>17.57</v>
      </c>
      <c r="AU8" s="53"/>
      <c r="AV8" s="53"/>
      <c r="AW8" s="53"/>
      <c r="AX8" s="53"/>
      <c r="AY8" s="53"/>
      <c r="AZ8" s="53"/>
      <c r="BA8" s="53"/>
      <c r="BB8" s="54">
        <f>データ!$T$6</f>
        <v>7503.98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87.52</v>
      </c>
      <c r="J10" s="53"/>
      <c r="K10" s="53"/>
      <c r="L10" s="53"/>
      <c r="M10" s="53"/>
      <c r="N10" s="53"/>
      <c r="O10" s="64"/>
      <c r="P10" s="54">
        <f>データ!$P$6</f>
        <v>99.95</v>
      </c>
      <c r="Q10" s="54"/>
      <c r="R10" s="54"/>
      <c r="S10" s="54"/>
      <c r="T10" s="54"/>
      <c r="U10" s="54"/>
      <c r="V10" s="54"/>
      <c r="W10" s="61">
        <f>データ!$Q$6</f>
        <v>2248</v>
      </c>
      <c r="X10" s="61"/>
      <c r="Y10" s="61"/>
      <c r="Z10" s="61"/>
      <c r="AA10" s="61"/>
      <c r="AB10" s="61"/>
      <c r="AC10" s="61"/>
      <c r="AD10" s="2"/>
      <c r="AE10" s="2"/>
      <c r="AF10" s="2"/>
      <c r="AG10" s="2"/>
      <c r="AH10" s="4"/>
      <c r="AI10" s="4"/>
      <c r="AJ10" s="4"/>
      <c r="AK10" s="4"/>
      <c r="AL10" s="61">
        <f>データ!$U$6</f>
        <v>131693</v>
      </c>
      <c r="AM10" s="61"/>
      <c r="AN10" s="61"/>
      <c r="AO10" s="61"/>
      <c r="AP10" s="61"/>
      <c r="AQ10" s="61"/>
      <c r="AR10" s="61"/>
      <c r="AS10" s="61"/>
      <c r="AT10" s="52">
        <f>データ!$V$6</f>
        <v>17.02</v>
      </c>
      <c r="AU10" s="53"/>
      <c r="AV10" s="53"/>
      <c r="AW10" s="53"/>
      <c r="AX10" s="53"/>
      <c r="AY10" s="53"/>
      <c r="AZ10" s="53"/>
      <c r="BA10" s="53"/>
      <c r="BB10" s="54">
        <f>データ!$W$6</f>
        <v>7737.54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i8dykTLuwTNbyxqVuUbZdpeAElR/Ez5ZIUz7Ms35upGK4/LUPbovQ2ew0fQhUPr2NZIGS/pqXHR+m8DhTwk+Q==" saltValue="94XDUstdfOCjhb3V28HF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142166</v>
      </c>
      <c r="D6" s="34">
        <f t="shared" si="3"/>
        <v>46</v>
      </c>
      <c r="E6" s="34">
        <f t="shared" si="3"/>
        <v>1</v>
      </c>
      <c r="F6" s="34">
        <f t="shared" si="3"/>
        <v>0</v>
      </c>
      <c r="G6" s="34">
        <f t="shared" si="3"/>
        <v>1</v>
      </c>
      <c r="H6" s="34" t="str">
        <f t="shared" si="3"/>
        <v>神奈川県　座間市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87.52</v>
      </c>
      <c r="P6" s="35">
        <f t="shared" si="3"/>
        <v>99.95</v>
      </c>
      <c r="Q6" s="35">
        <f t="shared" si="3"/>
        <v>2248</v>
      </c>
      <c r="R6" s="35">
        <f t="shared" si="3"/>
        <v>131845</v>
      </c>
      <c r="S6" s="35">
        <f t="shared" si="3"/>
        <v>17.57</v>
      </c>
      <c r="T6" s="35">
        <f t="shared" si="3"/>
        <v>7503.98</v>
      </c>
      <c r="U6" s="35">
        <f t="shared" si="3"/>
        <v>131693</v>
      </c>
      <c r="V6" s="35">
        <f t="shared" si="3"/>
        <v>17.02</v>
      </c>
      <c r="W6" s="35">
        <f t="shared" si="3"/>
        <v>7737.54</v>
      </c>
      <c r="X6" s="36">
        <f>IF(X7="",NA(),X7)</f>
        <v>118.13</v>
      </c>
      <c r="Y6" s="36">
        <f t="shared" ref="Y6:AG6" si="4">IF(Y7="",NA(),Y7)</f>
        <v>112.1</v>
      </c>
      <c r="Z6" s="36">
        <f t="shared" si="4"/>
        <v>111.68</v>
      </c>
      <c r="AA6" s="36">
        <f t="shared" si="4"/>
        <v>106.21</v>
      </c>
      <c r="AB6" s="36">
        <f t="shared" si="4"/>
        <v>110.36</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693.87</v>
      </c>
      <c r="AU6" s="36">
        <f t="shared" ref="AU6:BC6" si="6">IF(AU7="",NA(),AU7)</f>
        <v>582.67999999999995</v>
      </c>
      <c r="AV6" s="36">
        <f t="shared" si="6"/>
        <v>380.67</v>
      </c>
      <c r="AW6" s="36">
        <f t="shared" si="6"/>
        <v>414.83</v>
      </c>
      <c r="AX6" s="36">
        <f t="shared" si="6"/>
        <v>368.78</v>
      </c>
      <c r="AY6" s="36">
        <f t="shared" si="6"/>
        <v>349.04</v>
      </c>
      <c r="AZ6" s="36">
        <f t="shared" si="6"/>
        <v>337.49</v>
      </c>
      <c r="BA6" s="36">
        <f t="shared" si="6"/>
        <v>335.6</v>
      </c>
      <c r="BB6" s="36">
        <f t="shared" si="6"/>
        <v>358.91</v>
      </c>
      <c r="BC6" s="36">
        <f t="shared" si="6"/>
        <v>360.96</v>
      </c>
      <c r="BD6" s="35" t="str">
        <f>IF(BD7="","",IF(BD7="-","【-】","【"&amp;SUBSTITUTE(TEXT(BD7,"#,##0.00"),"-","△")&amp;"】"))</f>
        <v>【260.31】</v>
      </c>
      <c r="BE6" s="36">
        <f>IF(BE7="",NA(),BE7)</f>
        <v>126.14</v>
      </c>
      <c r="BF6" s="36">
        <f t="shared" ref="BF6:BN6" si="7">IF(BF7="",NA(),BF7)</f>
        <v>119.56</v>
      </c>
      <c r="BG6" s="36">
        <f t="shared" si="7"/>
        <v>112.03</v>
      </c>
      <c r="BH6" s="36">
        <f t="shared" si="7"/>
        <v>106.09</v>
      </c>
      <c r="BI6" s="36">
        <f t="shared" si="7"/>
        <v>97.23</v>
      </c>
      <c r="BJ6" s="36">
        <f t="shared" si="7"/>
        <v>254.54</v>
      </c>
      <c r="BK6" s="36">
        <f t="shared" si="7"/>
        <v>265.92</v>
      </c>
      <c r="BL6" s="36">
        <f t="shared" si="7"/>
        <v>258.26</v>
      </c>
      <c r="BM6" s="36">
        <f t="shared" si="7"/>
        <v>247.27</v>
      </c>
      <c r="BN6" s="36">
        <f t="shared" si="7"/>
        <v>239.18</v>
      </c>
      <c r="BO6" s="35" t="str">
        <f>IF(BO7="","",IF(BO7="-","【-】","【"&amp;SUBSTITUTE(TEXT(BO7,"#,##0.00"),"-","△")&amp;"】"))</f>
        <v>【275.67】</v>
      </c>
      <c r="BP6" s="36">
        <f>IF(BP7="",NA(),BP7)</f>
        <v>103.82</v>
      </c>
      <c r="BQ6" s="36">
        <f t="shared" ref="BQ6:BY6" si="8">IF(BQ7="",NA(),BQ7)</f>
        <v>99.19</v>
      </c>
      <c r="BR6" s="36">
        <f t="shared" si="8"/>
        <v>96.45</v>
      </c>
      <c r="BS6" s="36">
        <f t="shared" si="8"/>
        <v>96.99</v>
      </c>
      <c r="BT6" s="36">
        <f t="shared" si="8"/>
        <v>102.12</v>
      </c>
      <c r="BU6" s="36">
        <f t="shared" si="8"/>
        <v>106.52</v>
      </c>
      <c r="BV6" s="36">
        <f t="shared" si="8"/>
        <v>105.86</v>
      </c>
      <c r="BW6" s="36">
        <f t="shared" si="8"/>
        <v>106.07</v>
      </c>
      <c r="BX6" s="36">
        <f t="shared" si="8"/>
        <v>105.34</v>
      </c>
      <c r="BY6" s="36">
        <f t="shared" si="8"/>
        <v>101.89</v>
      </c>
      <c r="BZ6" s="35" t="str">
        <f>IF(BZ7="","",IF(BZ7="-","【-】","【"&amp;SUBSTITUTE(TEXT(BZ7,"#,##0.00"),"-","△")&amp;"】"))</f>
        <v>【100.05】</v>
      </c>
      <c r="CA6" s="36">
        <f>IF(CA7="",NA(),CA7)</f>
        <v>123.34</v>
      </c>
      <c r="CB6" s="36">
        <f t="shared" ref="CB6:CJ6" si="9">IF(CB7="",NA(),CB7)</f>
        <v>129.58000000000001</v>
      </c>
      <c r="CC6" s="36">
        <f t="shared" si="9"/>
        <v>134.71</v>
      </c>
      <c r="CD6" s="36">
        <f t="shared" si="9"/>
        <v>133.32</v>
      </c>
      <c r="CE6" s="36">
        <f t="shared" si="9"/>
        <v>124.15</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76.39</v>
      </c>
      <c r="CM6" s="36">
        <f t="shared" ref="CM6:CU6" si="10">IF(CM7="",NA(),CM7)</f>
        <v>77.900000000000006</v>
      </c>
      <c r="CN6" s="36">
        <f t="shared" si="10"/>
        <v>77.739999999999995</v>
      </c>
      <c r="CO6" s="36">
        <f t="shared" si="10"/>
        <v>78.28</v>
      </c>
      <c r="CP6" s="36">
        <f t="shared" si="10"/>
        <v>81.06</v>
      </c>
      <c r="CQ6" s="36">
        <f t="shared" si="10"/>
        <v>62.1</v>
      </c>
      <c r="CR6" s="36">
        <f t="shared" si="10"/>
        <v>62.38</v>
      </c>
      <c r="CS6" s="36">
        <f t="shared" si="10"/>
        <v>62.83</v>
      </c>
      <c r="CT6" s="36">
        <f t="shared" si="10"/>
        <v>62.05</v>
      </c>
      <c r="CU6" s="36">
        <f t="shared" si="10"/>
        <v>63.23</v>
      </c>
      <c r="CV6" s="35" t="str">
        <f>IF(CV7="","",IF(CV7="-","【-】","【"&amp;SUBSTITUTE(TEXT(CV7,"#,##0.00"),"-","△")&amp;"】"))</f>
        <v>【60.69】</v>
      </c>
      <c r="CW6" s="36">
        <f>IF(CW7="",NA(),CW7)</f>
        <v>96.73</v>
      </c>
      <c r="CX6" s="36">
        <f t="shared" ref="CX6:DF6" si="11">IF(CX7="",NA(),CX7)</f>
        <v>95.36</v>
      </c>
      <c r="CY6" s="36">
        <f t="shared" si="11"/>
        <v>95.71</v>
      </c>
      <c r="CZ6" s="36">
        <f t="shared" si="11"/>
        <v>94.08</v>
      </c>
      <c r="DA6" s="36">
        <f t="shared" si="11"/>
        <v>93.74</v>
      </c>
      <c r="DB6" s="36">
        <f t="shared" si="11"/>
        <v>89.52</v>
      </c>
      <c r="DC6" s="36">
        <f t="shared" si="11"/>
        <v>89.17</v>
      </c>
      <c r="DD6" s="36">
        <f t="shared" si="11"/>
        <v>88.86</v>
      </c>
      <c r="DE6" s="36">
        <f t="shared" si="11"/>
        <v>89.11</v>
      </c>
      <c r="DF6" s="36">
        <f t="shared" si="11"/>
        <v>89.35</v>
      </c>
      <c r="DG6" s="35" t="str">
        <f>IF(DG7="","",IF(DG7="-","【-】","【"&amp;SUBSTITUTE(TEXT(DG7,"#,##0.00"),"-","△")&amp;"】"))</f>
        <v>【89.82】</v>
      </c>
      <c r="DH6" s="36">
        <f>IF(DH7="",NA(),DH7)</f>
        <v>49.19</v>
      </c>
      <c r="DI6" s="36">
        <f t="shared" ref="DI6:DQ6" si="12">IF(DI7="",NA(),DI7)</f>
        <v>49.31</v>
      </c>
      <c r="DJ6" s="36">
        <f t="shared" si="12"/>
        <v>49.71</v>
      </c>
      <c r="DK6" s="36">
        <f t="shared" si="12"/>
        <v>51.09</v>
      </c>
      <c r="DL6" s="36">
        <f t="shared" si="12"/>
        <v>51.36</v>
      </c>
      <c r="DM6" s="36">
        <f t="shared" si="12"/>
        <v>46.58</v>
      </c>
      <c r="DN6" s="36">
        <f t="shared" si="12"/>
        <v>46.99</v>
      </c>
      <c r="DO6" s="36">
        <f t="shared" si="12"/>
        <v>47.89</v>
      </c>
      <c r="DP6" s="36">
        <f t="shared" si="12"/>
        <v>48.69</v>
      </c>
      <c r="DQ6" s="36">
        <f t="shared" si="12"/>
        <v>49.62</v>
      </c>
      <c r="DR6" s="35" t="str">
        <f>IF(DR7="","",IF(DR7="-","【-】","【"&amp;SUBSTITUTE(TEXT(DR7,"#,##0.00"),"-","△")&amp;"】"))</f>
        <v>【50.19】</v>
      </c>
      <c r="DS6" s="36">
        <f>IF(DS7="",NA(),DS7)</f>
        <v>18.260000000000002</v>
      </c>
      <c r="DT6" s="36">
        <f t="shared" ref="DT6:EB6" si="13">IF(DT7="",NA(),DT7)</f>
        <v>18.18</v>
      </c>
      <c r="DU6" s="36">
        <f t="shared" si="13"/>
        <v>19.61</v>
      </c>
      <c r="DV6" s="36">
        <f t="shared" si="13"/>
        <v>21.78</v>
      </c>
      <c r="DW6" s="36">
        <f t="shared" si="13"/>
        <v>23.08</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1.89</v>
      </c>
      <c r="EE6" s="36">
        <f t="shared" ref="EE6:EM6" si="14">IF(EE7="",NA(),EE7)</f>
        <v>1.53</v>
      </c>
      <c r="EF6" s="36">
        <f t="shared" si="14"/>
        <v>1.03</v>
      </c>
      <c r="EG6" s="36">
        <f t="shared" si="14"/>
        <v>0.78</v>
      </c>
      <c r="EH6" s="36">
        <f t="shared" si="14"/>
        <v>0.95</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142166</v>
      </c>
      <c r="D7" s="38">
        <v>46</v>
      </c>
      <c r="E7" s="38">
        <v>1</v>
      </c>
      <c r="F7" s="38">
        <v>0</v>
      </c>
      <c r="G7" s="38">
        <v>1</v>
      </c>
      <c r="H7" s="38" t="s">
        <v>93</v>
      </c>
      <c r="I7" s="38" t="s">
        <v>94</v>
      </c>
      <c r="J7" s="38" t="s">
        <v>95</v>
      </c>
      <c r="K7" s="38" t="s">
        <v>96</v>
      </c>
      <c r="L7" s="38" t="s">
        <v>97</v>
      </c>
      <c r="M7" s="38" t="s">
        <v>98</v>
      </c>
      <c r="N7" s="39" t="s">
        <v>99</v>
      </c>
      <c r="O7" s="39">
        <v>87.52</v>
      </c>
      <c r="P7" s="39">
        <v>99.95</v>
      </c>
      <c r="Q7" s="39">
        <v>2248</v>
      </c>
      <c r="R7" s="39">
        <v>131845</v>
      </c>
      <c r="S7" s="39">
        <v>17.57</v>
      </c>
      <c r="T7" s="39">
        <v>7503.98</v>
      </c>
      <c r="U7" s="39">
        <v>131693</v>
      </c>
      <c r="V7" s="39">
        <v>17.02</v>
      </c>
      <c r="W7" s="39">
        <v>7737.54</v>
      </c>
      <c r="X7" s="39">
        <v>118.13</v>
      </c>
      <c r="Y7" s="39">
        <v>112.1</v>
      </c>
      <c r="Z7" s="39">
        <v>111.68</v>
      </c>
      <c r="AA7" s="39">
        <v>106.21</v>
      </c>
      <c r="AB7" s="39">
        <v>110.36</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693.87</v>
      </c>
      <c r="AU7" s="39">
        <v>582.67999999999995</v>
      </c>
      <c r="AV7" s="39">
        <v>380.67</v>
      </c>
      <c r="AW7" s="39">
        <v>414.83</v>
      </c>
      <c r="AX7" s="39">
        <v>368.78</v>
      </c>
      <c r="AY7" s="39">
        <v>349.04</v>
      </c>
      <c r="AZ7" s="39">
        <v>337.49</v>
      </c>
      <c r="BA7" s="39">
        <v>335.6</v>
      </c>
      <c r="BB7" s="39">
        <v>358.91</v>
      </c>
      <c r="BC7" s="39">
        <v>360.96</v>
      </c>
      <c r="BD7" s="39">
        <v>260.31</v>
      </c>
      <c r="BE7" s="39">
        <v>126.14</v>
      </c>
      <c r="BF7" s="39">
        <v>119.56</v>
      </c>
      <c r="BG7" s="39">
        <v>112.03</v>
      </c>
      <c r="BH7" s="39">
        <v>106.09</v>
      </c>
      <c r="BI7" s="39">
        <v>97.23</v>
      </c>
      <c r="BJ7" s="39">
        <v>254.54</v>
      </c>
      <c r="BK7" s="39">
        <v>265.92</v>
      </c>
      <c r="BL7" s="39">
        <v>258.26</v>
      </c>
      <c r="BM7" s="39">
        <v>247.27</v>
      </c>
      <c r="BN7" s="39">
        <v>239.18</v>
      </c>
      <c r="BO7" s="39">
        <v>275.67</v>
      </c>
      <c r="BP7" s="39">
        <v>103.82</v>
      </c>
      <c r="BQ7" s="39">
        <v>99.19</v>
      </c>
      <c r="BR7" s="39">
        <v>96.45</v>
      </c>
      <c r="BS7" s="39">
        <v>96.99</v>
      </c>
      <c r="BT7" s="39">
        <v>102.12</v>
      </c>
      <c r="BU7" s="39">
        <v>106.52</v>
      </c>
      <c r="BV7" s="39">
        <v>105.86</v>
      </c>
      <c r="BW7" s="39">
        <v>106.07</v>
      </c>
      <c r="BX7" s="39">
        <v>105.34</v>
      </c>
      <c r="BY7" s="39">
        <v>101.89</v>
      </c>
      <c r="BZ7" s="39">
        <v>100.05</v>
      </c>
      <c r="CA7" s="39">
        <v>123.34</v>
      </c>
      <c r="CB7" s="39">
        <v>129.58000000000001</v>
      </c>
      <c r="CC7" s="39">
        <v>134.71</v>
      </c>
      <c r="CD7" s="39">
        <v>133.32</v>
      </c>
      <c r="CE7" s="39">
        <v>124.15</v>
      </c>
      <c r="CF7" s="39">
        <v>155.80000000000001</v>
      </c>
      <c r="CG7" s="39">
        <v>158.58000000000001</v>
      </c>
      <c r="CH7" s="39">
        <v>159.22</v>
      </c>
      <c r="CI7" s="39">
        <v>159.6</v>
      </c>
      <c r="CJ7" s="39">
        <v>156.32</v>
      </c>
      <c r="CK7" s="39">
        <v>166.4</v>
      </c>
      <c r="CL7" s="39">
        <v>76.39</v>
      </c>
      <c r="CM7" s="39">
        <v>77.900000000000006</v>
      </c>
      <c r="CN7" s="39">
        <v>77.739999999999995</v>
      </c>
      <c r="CO7" s="39">
        <v>78.28</v>
      </c>
      <c r="CP7" s="39">
        <v>81.06</v>
      </c>
      <c r="CQ7" s="39">
        <v>62.1</v>
      </c>
      <c r="CR7" s="39">
        <v>62.38</v>
      </c>
      <c r="CS7" s="39">
        <v>62.83</v>
      </c>
      <c r="CT7" s="39">
        <v>62.05</v>
      </c>
      <c r="CU7" s="39">
        <v>63.23</v>
      </c>
      <c r="CV7" s="39">
        <v>60.69</v>
      </c>
      <c r="CW7" s="39">
        <v>96.73</v>
      </c>
      <c r="CX7" s="39">
        <v>95.36</v>
      </c>
      <c r="CY7" s="39">
        <v>95.71</v>
      </c>
      <c r="CZ7" s="39">
        <v>94.08</v>
      </c>
      <c r="DA7" s="39">
        <v>93.74</v>
      </c>
      <c r="DB7" s="39">
        <v>89.52</v>
      </c>
      <c r="DC7" s="39">
        <v>89.17</v>
      </c>
      <c r="DD7" s="39">
        <v>88.86</v>
      </c>
      <c r="DE7" s="39">
        <v>89.11</v>
      </c>
      <c r="DF7" s="39">
        <v>89.35</v>
      </c>
      <c r="DG7" s="39">
        <v>89.82</v>
      </c>
      <c r="DH7" s="39">
        <v>49.19</v>
      </c>
      <c r="DI7" s="39">
        <v>49.31</v>
      </c>
      <c r="DJ7" s="39">
        <v>49.71</v>
      </c>
      <c r="DK7" s="39">
        <v>51.09</v>
      </c>
      <c r="DL7" s="39">
        <v>51.36</v>
      </c>
      <c r="DM7" s="39">
        <v>46.58</v>
      </c>
      <c r="DN7" s="39">
        <v>46.99</v>
      </c>
      <c r="DO7" s="39">
        <v>47.89</v>
      </c>
      <c r="DP7" s="39">
        <v>48.69</v>
      </c>
      <c r="DQ7" s="39">
        <v>49.62</v>
      </c>
      <c r="DR7" s="39">
        <v>50.19</v>
      </c>
      <c r="DS7" s="39">
        <v>18.260000000000002</v>
      </c>
      <c r="DT7" s="39">
        <v>18.18</v>
      </c>
      <c r="DU7" s="39">
        <v>19.61</v>
      </c>
      <c r="DV7" s="39">
        <v>21.78</v>
      </c>
      <c r="DW7" s="39">
        <v>23.08</v>
      </c>
      <c r="DX7" s="39">
        <v>14.45</v>
      </c>
      <c r="DY7" s="39">
        <v>15.83</v>
      </c>
      <c r="DZ7" s="39">
        <v>16.899999999999999</v>
      </c>
      <c r="EA7" s="39">
        <v>18.260000000000002</v>
      </c>
      <c r="EB7" s="39">
        <v>19.510000000000002</v>
      </c>
      <c r="EC7" s="39">
        <v>20.63</v>
      </c>
      <c r="ED7" s="39">
        <v>1.89</v>
      </c>
      <c r="EE7" s="39">
        <v>1.53</v>
      </c>
      <c r="EF7" s="39">
        <v>1.03</v>
      </c>
      <c r="EG7" s="39">
        <v>0.78</v>
      </c>
      <c r="EH7" s="39">
        <v>0.95</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2021-12-03T06:47:47Z</dcterms:created>
  <dcterms:modified xsi:type="dcterms:W3CDTF">2022-01-25T06:18:15Z</dcterms:modified>
  <cp:category/>
</cp:coreProperties>
</file>